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to\Dropbox\CD57\Feuille de résultat\"/>
    </mc:Choice>
  </mc:AlternateContent>
  <xr:revisionPtr revIDLastSave="0" documentId="8_{FD60CB2A-6E0B-456D-ADA3-EEA552CEAB15}" xr6:coauthVersionLast="47" xr6:coauthVersionMax="47" xr10:uidLastSave="{00000000-0000-0000-0000-000000000000}"/>
  <bookViews>
    <workbookView xWindow="-120" yWindow="-120" windowWidth="29040" windowHeight="15840" xr2:uid="{9CAB3737-D797-49D0-BE19-2F8223B77647}"/>
  </bookViews>
  <sheets>
    <sheet name="Version 24-11-202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8" i="1" l="1"/>
  <c r="T18" i="1"/>
  <c r="S19" i="1" s="1"/>
  <c r="J18" i="1"/>
  <c r="I19" i="1" s="1"/>
  <c r="H18" i="1"/>
  <c r="G19" i="1" s="1"/>
  <c r="G18" i="1"/>
  <c r="F19" i="1" s="1"/>
  <c r="R16" i="1"/>
  <c r="S16" i="1" s="1"/>
  <c r="P16" i="1"/>
  <c r="I16" i="1"/>
  <c r="F16" i="1"/>
  <c r="K16" i="1" s="1"/>
  <c r="R14" i="1"/>
  <c r="S14" i="1" s="1"/>
  <c r="P14" i="1"/>
  <c r="I14" i="1"/>
  <c r="F14" i="1"/>
  <c r="K14" i="1" s="1"/>
  <c r="R12" i="1"/>
  <c r="U12" i="1" s="1"/>
  <c r="P12" i="1"/>
  <c r="I12" i="1"/>
  <c r="F12" i="1"/>
  <c r="K12" i="1" s="1"/>
  <c r="U14" i="1" l="1"/>
  <c r="U16" i="1"/>
  <c r="K18" i="1"/>
  <c r="L14" i="1"/>
  <c r="V14" i="1"/>
  <c r="Q18" i="1"/>
  <c r="P19" i="1" s="1"/>
  <c r="R18" i="1"/>
  <c r="I18" i="1"/>
  <c r="H19" i="1" s="1"/>
  <c r="V12" i="1"/>
  <c r="L12" i="1"/>
  <c r="S12" i="1"/>
  <c r="L16" i="1" l="1"/>
  <c r="L18" i="1" s="1"/>
  <c r="V16" i="1"/>
  <c r="V18" i="1" s="1"/>
  <c r="T19" i="1"/>
  <c r="S18" i="1"/>
  <c r="R19" i="1" s="1"/>
  <c r="Q19" i="1"/>
  <c r="J19" i="1"/>
  <c r="K19" i="1" l="1"/>
  <c r="G20" i="1"/>
  <c r="L19" i="1" s="1"/>
  <c r="U19" i="1"/>
  <c r="Q20" i="1"/>
  <c r="V1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1" authorId="0" shapeId="0" xr:uid="{BA27B9F5-C00D-407A-8236-A49078572EE0}">
      <text>
        <r>
          <rPr>
            <b/>
            <sz val="8"/>
            <color rgb="FF000000"/>
            <rFont val="Times New Roman"/>
            <family val="1"/>
            <charset val="1"/>
          </rPr>
          <t xml:space="preserve">INDIQUER LE FORMAT DU BILLARD A L'AIDE DU MENU DEROULANT
</t>
        </r>
      </text>
    </comment>
  </commentList>
</comments>
</file>

<file path=xl/sharedStrings.xml><?xml version="1.0" encoding="utf-8"?>
<sst xmlns="http://schemas.openxmlformats.org/spreadsheetml/2006/main" count="79" uniqueCount="47">
  <si>
    <t>Eliminatoire de District</t>
  </si>
  <si>
    <t>Alsace</t>
  </si>
  <si>
    <t>PARTIE LIBRE</t>
  </si>
  <si>
    <t>3 BANDES</t>
  </si>
  <si>
    <t>Finale de District</t>
  </si>
  <si>
    <t>Ardennes &amp; Marne</t>
  </si>
  <si>
    <t>Barrage de Ligue</t>
  </si>
  <si>
    <t>Aube</t>
  </si>
  <si>
    <t>N2</t>
  </si>
  <si>
    <t>Finale de Ligue</t>
  </si>
  <si>
    <t>Meurthe &amp; Moselle</t>
  </si>
  <si>
    <t>CHAMPIONNAT VETERANS</t>
  </si>
  <si>
    <t>Meuse &amp; Triangle</t>
  </si>
  <si>
    <t>Moselle</t>
  </si>
  <si>
    <t>N3</t>
  </si>
  <si>
    <t>Date :</t>
  </si>
  <si>
    <t>District :</t>
  </si>
  <si>
    <t>Epreuve</t>
  </si>
  <si>
    <t>Vosges</t>
  </si>
  <si>
    <t>CLUB RECEVANT :</t>
  </si>
  <si>
    <t>CLUB VISITEUR :</t>
  </si>
  <si>
    <t>R1</t>
  </si>
  <si>
    <t>Match</t>
  </si>
  <si>
    <t xml:space="preserve">Format </t>
  </si>
  <si>
    <t>NOMS Prénoms</t>
  </si>
  <si>
    <t>Moy. Cat.</t>
  </si>
  <si>
    <t>Dist.</t>
  </si>
  <si>
    <t>Pts</t>
  </si>
  <si>
    <t>Repr.</t>
  </si>
  <si>
    <t>Moy.</t>
  </si>
  <si>
    <t>Série</t>
  </si>
  <si>
    <t>P.M.</t>
  </si>
  <si>
    <t>J1</t>
  </si>
  <si>
    <t>R2</t>
  </si>
  <si>
    <t>R3</t>
  </si>
  <si>
    <t>Catégorie</t>
  </si>
  <si>
    <t>J2</t>
  </si>
  <si>
    <t>R4</t>
  </si>
  <si>
    <t>J3</t>
  </si>
  <si>
    <t>RESULTAT EQUIPE</t>
  </si>
  <si>
    <t>POINT DE RENCONTRE :</t>
  </si>
  <si>
    <t>OBSERVATIONS :</t>
  </si>
  <si>
    <t>RAS</t>
  </si>
  <si>
    <t>Signature du délégué :</t>
  </si>
  <si>
    <t>Toutes les cases jaunes doivent êtres remplis.</t>
  </si>
  <si>
    <t>FEUILLE DE RENCONTRE  ------  CDB57</t>
  </si>
  <si>
    <t xml:space="preserve">Quotients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</si>
</sst>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\F"/>
    <numFmt numFmtId="165" formatCode="0.000"/>
    <numFmt numFmtId="166" formatCode="[$-F800]dddd&quot;, &quot;mmmm\ dd&quot;, &quot;yyyy"/>
    <numFmt numFmtId="167" formatCode="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b/>
      <sz val="26"/>
      <color rgb="FFFFFFFF"/>
      <name val="Times New Roman"/>
      <family val="1"/>
      <charset val="1"/>
    </font>
    <font>
      <b/>
      <sz val="26"/>
      <color rgb="FF0070C0"/>
      <name val="Times New Roman"/>
      <family val="1"/>
      <charset val="1"/>
    </font>
    <font>
      <b/>
      <sz val="14"/>
      <name val="Times New Roman"/>
      <family val="1"/>
      <charset val="1"/>
    </font>
    <font>
      <b/>
      <sz val="18"/>
      <name val="Times New Roman"/>
      <family val="1"/>
      <charset val="1"/>
    </font>
    <font>
      <b/>
      <sz val="18"/>
      <color rgb="FF0070C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4"/>
      <color rgb="FFFF0000"/>
      <name val="Times New Roman"/>
      <family val="1"/>
      <charset val="1"/>
    </font>
    <font>
      <b/>
      <sz val="18"/>
      <color rgb="FF000000"/>
      <name val="Times New Roman"/>
      <family val="1"/>
      <charset val="1"/>
    </font>
    <font>
      <sz val="16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b/>
      <sz val="18"/>
      <color rgb="FFFF0000"/>
      <name val="Times New Roman"/>
      <family val="1"/>
      <charset val="1"/>
    </font>
    <font>
      <sz val="14"/>
      <name val="Times New Roman"/>
      <family val="1"/>
      <charset val="1"/>
    </font>
    <font>
      <b/>
      <sz val="8"/>
      <color rgb="FF000000"/>
      <name val="Times New Roman"/>
      <family val="1"/>
      <charset val="1"/>
    </font>
    <font>
      <b/>
      <u/>
      <sz val="16"/>
      <name val="Times New Roman"/>
      <family val="1"/>
    </font>
    <font>
      <sz val="10"/>
      <color theme="0"/>
      <name val="Times New Roman"/>
      <family val="1"/>
      <charset val="1"/>
    </font>
    <font>
      <b/>
      <sz val="28"/>
      <color rgb="FF00B0F0"/>
      <name val="Times New Roman"/>
      <family val="1"/>
      <charset val="1"/>
    </font>
    <font>
      <b/>
      <u/>
      <sz val="24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0070C0"/>
        <bgColor rgb="FF008080"/>
      </patternFill>
    </fill>
    <fill>
      <patternFill patternType="solid">
        <fgColor rgb="FFD9D9D9"/>
        <bgColor rgb="FFC0C0C0"/>
      </patternFill>
    </fill>
    <fill>
      <patternFill patternType="solid">
        <fgColor rgb="FFFFF2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0C0C0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0">
    <xf numFmtId="0" fontId="0" fillId="0" borderId="0" xfId="0"/>
    <xf numFmtId="0" fontId="2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2" xfId="0" applyFont="1" applyBorder="1" applyAlignment="1" applyProtection="1">
      <alignment horizontal="center" vertical="center"/>
      <protection hidden="1"/>
    </xf>
    <xf numFmtId="0" fontId="0" fillId="0" borderId="0" xfId="0" applyAlignment="1">
      <alignment horizontal="center"/>
    </xf>
    <xf numFmtId="0" fontId="3" fillId="0" borderId="3" xfId="0" applyFont="1" applyBorder="1" applyAlignment="1" applyProtection="1">
      <alignment horizontal="center" vertical="center"/>
      <protection hidden="1"/>
    </xf>
    <xf numFmtId="164" fontId="0" fillId="2" borderId="1" xfId="0" applyNumberFormat="1" applyFill="1" applyBorder="1" applyAlignment="1" applyProtection="1">
      <alignment horizontal="center" vertical="center"/>
      <protection hidden="1"/>
    </xf>
    <xf numFmtId="165" fontId="3" fillId="0" borderId="1" xfId="0" applyNumberFormat="1" applyFont="1" applyBorder="1" applyAlignment="1" applyProtection="1">
      <alignment horizontal="center" vertical="center"/>
      <protection hidden="1"/>
    </xf>
    <xf numFmtId="164" fontId="0" fillId="2" borderId="0" xfId="0" applyNumberFormat="1" applyFill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2" fontId="3" fillId="0" borderId="1" xfId="0" applyNumberFormat="1" applyFont="1" applyBorder="1" applyAlignment="1" applyProtection="1">
      <alignment horizontal="center" vertical="center"/>
      <protection hidden="1"/>
    </xf>
    <xf numFmtId="0" fontId="6" fillId="4" borderId="7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2" borderId="0" xfId="0" applyFill="1" applyAlignment="1" applyProtection="1">
      <alignment horizontal="center" vertical="center"/>
      <protection hidden="1"/>
    </xf>
    <xf numFmtId="0" fontId="9" fillId="4" borderId="6" xfId="0" applyFont="1" applyFill="1" applyBorder="1" applyAlignment="1" applyProtection="1">
      <alignment horizontal="center" vertical="center"/>
      <protection hidden="1"/>
    </xf>
    <xf numFmtId="0" fontId="9" fillId="4" borderId="7" xfId="0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horizontal="center" vertical="center" wrapText="1"/>
      <protection hidden="1"/>
    </xf>
    <xf numFmtId="0" fontId="9" fillId="4" borderId="11" xfId="0" applyFont="1" applyFill="1" applyBorder="1" applyAlignment="1" applyProtection="1">
      <alignment horizontal="center" vertical="center" wrapText="1"/>
      <protection hidden="1"/>
    </xf>
    <xf numFmtId="0" fontId="9" fillId="4" borderId="12" xfId="0" applyFont="1" applyFill="1" applyBorder="1" applyAlignment="1" applyProtection="1">
      <alignment horizontal="center" vertical="center"/>
      <protection hidden="1"/>
    </xf>
    <xf numFmtId="0" fontId="9" fillId="4" borderId="8" xfId="0" applyFont="1" applyFill="1" applyBorder="1" applyAlignment="1" applyProtection="1">
      <alignment horizontal="center" vertical="center" wrapText="1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167" fontId="3" fillId="0" borderId="0" xfId="0" applyNumberFormat="1" applyFont="1" applyAlignment="1" applyProtection="1">
      <alignment horizontal="center" vertical="center"/>
      <protection hidden="1"/>
    </xf>
    <xf numFmtId="0" fontId="3" fillId="0" borderId="23" xfId="0" applyFont="1" applyBorder="1" applyAlignment="1" applyProtection="1">
      <alignment horizontal="center" vertical="center"/>
      <protection hidden="1"/>
    </xf>
    <xf numFmtId="0" fontId="3" fillId="0" borderId="24" xfId="0" applyFont="1" applyBorder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4" borderId="6" xfId="0" applyFont="1" applyFill="1" applyBorder="1" applyAlignment="1" applyProtection="1">
      <alignment horizontal="center" vertical="center"/>
      <protection hidden="1"/>
    </xf>
    <xf numFmtId="2" fontId="6" fillId="4" borderId="8" xfId="0" applyNumberFormat="1" applyFont="1" applyFill="1" applyBorder="1" applyAlignment="1" applyProtection="1">
      <alignment horizontal="center" vertical="center"/>
      <protection hidden="1"/>
    </xf>
    <xf numFmtId="1" fontId="6" fillId="4" borderId="12" xfId="0" applyNumberFormat="1" applyFont="1" applyFill="1" applyBorder="1" applyAlignment="1" applyProtection="1">
      <alignment horizontal="center" vertical="center"/>
      <protection hidden="1"/>
    </xf>
    <xf numFmtId="165" fontId="6" fillId="4" borderId="7" xfId="0" applyNumberFormat="1" applyFont="1" applyFill="1" applyBorder="1" applyAlignment="1" applyProtection="1">
      <alignment horizontal="center" vertical="center" shrinkToFit="1"/>
      <protection hidden="1"/>
    </xf>
    <xf numFmtId="2" fontId="6" fillId="4" borderId="7" xfId="0" applyNumberFormat="1" applyFont="1" applyFill="1" applyBorder="1" applyAlignment="1" applyProtection="1">
      <alignment horizontal="center" vertical="center"/>
      <protection hidden="1"/>
    </xf>
    <xf numFmtId="0" fontId="10" fillId="4" borderId="8" xfId="0" applyFont="1" applyFill="1" applyBorder="1" applyAlignment="1" applyProtection="1">
      <alignment horizontal="center" vertical="center"/>
      <protection hidden="1"/>
    </xf>
    <xf numFmtId="0" fontId="10" fillId="4" borderId="5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3" fillId="0" borderId="33" xfId="0" applyFont="1" applyBorder="1" applyAlignment="1" applyProtection="1">
      <alignment horizontal="center" vertical="center"/>
      <protection hidden="1"/>
    </xf>
    <xf numFmtId="0" fontId="6" fillId="0" borderId="34" xfId="0" applyFont="1" applyBorder="1" applyAlignment="1" applyProtection="1">
      <alignment horizontal="center" vertical="center"/>
      <protection locked="0" hidden="1"/>
    </xf>
    <xf numFmtId="0" fontId="6" fillId="0" borderId="5" xfId="0" applyFont="1" applyBorder="1" applyAlignment="1" applyProtection="1">
      <alignment horizontal="center" vertical="center"/>
      <protection locked="0" hidden="1"/>
    </xf>
    <xf numFmtId="0" fontId="15" fillId="0" borderId="0" xfId="0" applyFont="1" applyAlignment="1" applyProtection="1">
      <alignment horizontal="center" vertical="center"/>
      <protection hidden="1"/>
    </xf>
    <xf numFmtId="1" fontId="18" fillId="0" borderId="0" xfId="0" applyNumberFormat="1" applyFont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center" vertical="center"/>
      <protection hidden="1"/>
    </xf>
    <xf numFmtId="165" fontId="18" fillId="0" borderId="0" xfId="0" applyNumberFormat="1" applyFont="1" applyAlignment="1" applyProtection="1">
      <alignment horizontal="center" vertical="center"/>
      <protection hidden="1"/>
    </xf>
    <xf numFmtId="2" fontId="18" fillId="0" borderId="0" xfId="0" applyNumberFormat="1" applyFont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center" vertical="center"/>
      <protection locked="0"/>
    </xf>
    <xf numFmtId="165" fontId="3" fillId="0" borderId="17" xfId="0" applyNumberFormat="1" applyFont="1" applyBorder="1" applyAlignment="1" applyProtection="1">
      <alignment horizontal="center" vertical="center"/>
      <protection locked="0"/>
    </xf>
    <xf numFmtId="0" fontId="9" fillId="4" borderId="13" xfId="0" applyFont="1" applyFill="1" applyBorder="1" applyAlignment="1" applyProtection="1">
      <alignment horizontal="center" vertical="center" shrinkToFit="1"/>
      <protection hidden="1"/>
    </xf>
    <xf numFmtId="0" fontId="17" fillId="0" borderId="35" xfId="0" applyFont="1" applyBorder="1" applyAlignment="1" applyProtection="1">
      <alignment vertical="center"/>
      <protection hidden="1"/>
    </xf>
    <xf numFmtId="0" fontId="6" fillId="6" borderId="4" xfId="0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 vertical="center"/>
      <protection hidden="1"/>
    </xf>
    <xf numFmtId="0" fontId="3" fillId="0" borderId="4" xfId="0" applyFont="1" applyBorder="1" applyAlignment="1" applyProtection="1">
      <alignment horizontal="center" vertical="center"/>
      <protection locked="0" hidden="1"/>
    </xf>
    <xf numFmtId="0" fontId="14" fillId="5" borderId="4" xfId="0" applyFont="1" applyFill="1" applyBorder="1" applyAlignment="1" applyProtection="1">
      <alignment horizontal="center" vertical="center"/>
      <protection hidden="1"/>
    </xf>
    <xf numFmtId="165" fontId="6" fillId="4" borderId="29" xfId="0" applyNumberFormat="1" applyFont="1" applyFill="1" applyBorder="1" applyAlignment="1" applyProtection="1">
      <alignment horizontal="center" vertical="center" shrinkToFit="1"/>
      <protection hidden="1"/>
    </xf>
    <xf numFmtId="0" fontId="6" fillId="7" borderId="29" xfId="0" applyFont="1" applyFill="1" applyBorder="1" applyAlignment="1" applyProtection="1">
      <alignment horizontal="center" vertical="center"/>
      <protection locked="0" hidden="1"/>
    </xf>
    <xf numFmtId="167" fontId="6" fillId="4" borderId="31" xfId="0" applyNumberFormat="1" applyFont="1" applyFill="1" applyBorder="1" applyAlignment="1" applyProtection="1">
      <alignment horizontal="center" vertical="center"/>
      <protection hidden="1"/>
    </xf>
    <xf numFmtId="0" fontId="6" fillId="4" borderId="32" xfId="0" applyFont="1" applyFill="1" applyBorder="1" applyAlignment="1" applyProtection="1">
      <alignment horizontal="center" vertical="center"/>
      <protection hidden="1"/>
    </xf>
    <xf numFmtId="0" fontId="6" fillId="4" borderId="4" xfId="0" applyFont="1" applyFill="1" applyBorder="1" applyAlignment="1" applyProtection="1">
      <alignment horizontal="center" vertical="center"/>
      <protection hidden="1"/>
    </xf>
    <xf numFmtId="0" fontId="13" fillId="5" borderId="4" xfId="0" applyFont="1" applyFill="1" applyBorder="1" applyAlignment="1" applyProtection="1">
      <alignment horizontal="center" vertical="center"/>
      <protection hidden="1"/>
    </xf>
    <xf numFmtId="0" fontId="6" fillId="4" borderId="18" xfId="0" applyFont="1" applyFill="1" applyBorder="1" applyAlignment="1" applyProtection="1">
      <alignment horizontal="center" vertical="center" shrinkToFit="1"/>
      <protection hidden="1"/>
    </xf>
    <xf numFmtId="0" fontId="6" fillId="7" borderId="30" xfId="0" applyFont="1" applyFill="1" applyBorder="1" applyAlignment="1" applyProtection="1">
      <alignment horizontal="center" vertical="center"/>
      <protection locked="0" hidden="1"/>
    </xf>
    <xf numFmtId="0" fontId="6" fillId="4" borderId="29" xfId="0" applyFont="1" applyFill="1" applyBorder="1" applyAlignment="1" applyProtection="1">
      <alignment horizontal="center" vertical="center"/>
      <protection hidden="1"/>
    </xf>
    <xf numFmtId="0" fontId="6" fillId="8" borderId="28" xfId="0" applyFont="1" applyFill="1" applyBorder="1" applyAlignment="1" applyProtection="1">
      <alignment horizontal="center" vertical="center"/>
      <protection hidden="1"/>
    </xf>
    <xf numFmtId="2" fontId="6" fillId="8" borderId="29" xfId="0" applyNumberFormat="1" applyFont="1" applyFill="1" applyBorder="1" applyAlignment="1" applyProtection="1">
      <alignment horizontal="center" vertical="center"/>
      <protection hidden="1"/>
    </xf>
    <xf numFmtId="0" fontId="6" fillId="0" borderId="22" xfId="0" applyFont="1" applyBorder="1" applyAlignment="1" applyProtection="1">
      <alignment horizontal="center" vertical="center" wrapText="1"/>
      <protection locked="0" hidden="1"/>
    </xf>
    <xf numFmtId="0" fontId="6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16" xfId="0" applyFont="1" applyBorder="1" applyAlignment="1" applyProtection="1">
      <alignment horizontal="center" vertical="center" wrapText="1"/>
      <protection locked="0" hidden="1"/>
    </xf>
    <xf numFmtId="0" fontId="6" fillId="0" borderId="36" xfId="0" applyFont="1" applyBorder="1" applyAlignment="1" applyProtection="1">
      <alignment horizontal="center" vertical="center" wrapText="1"/>
      <protection locked="0" hidden="1"/>
    </xf>
    <xf numFmtId="2" fontId="6" fillId="4" borderId="31" xfId="0" applyNumberFormat="1" applyFont="1" applyFill="1" applyBorder="1" applyAlignment="1" applyProtection="1">
      <alignment horizontal="center" vertical="center"/>
      <protection hidden="1"/>
    </xf>
    <xf numFmtId="165" fontId="6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6" fillId="7" borderId="1" xfId="0" applyFont="1" applyFill="1" applyBorder="1" applyAlignment="1" applyProtection="1">
      <alignment horizontal="center" vertical="center"/>
      <protection locked="0" hidden="1"/>
    </xf>
    <xf numFmtId="167" fontId="6" fillId="4" borderId="1" xfId="0" applyNumberFormat="1" applyFont="1" applyFill="1" applyBorder="1" applyAlignment="1" applyProtection="1">
      <alignment horizontal="center" vertical="center"/>
      <protection hidden="1"/>
    </xf>
    <xf numFmtId="0" fontId="6" fillId="4" borderId="26" xfId="0" applyFont="1" applyFill="1" applyBorder="1" applyAlignment="1" applyProtection="1">
      <alignment horizontal="center" vertical="center"/>
      <protection hidden="1"/>
    </xf>
    <xf numFmtId="2" fontId="6" fillId="4" borderId="1" xfId="0" applyNumberFormat="1" applyFont="1" applyFill="1" applyBorder="1" applyAlignment="1" applyProtection="1">
      <alignment horizontal="center" vertical="center"/>
      <protection hidden="1"/>
    </xf>
    <xf numFmtId="0" fontId="6" fillId="7" borderId="24" xfId="0" applyFont="1" applyFill="1" applyBorder="1" applyAlignment="1" applyProtection="1">
      <alignment horizontal="center" vertical="center"/>
      <protection locked="0" hidden="1"/>
    </xf>
    <xf numFmtId="0" fontId="6" fillId="4" borderId="1" xfId="0" applyFont="1" applyFill="1" applyBorder="1" applyAlignment="1" applyProtection="1">
      <alignment horizontal="center" vertical="center"/>
      <protection hidden="1"/>
    </xf>
    <xf numFmtId="165" fontId="6" fillId="4" borderId="15" xfId="0" applyNumberFormat="1" applyFont="1" applyFill="1" applyBorder="1" applyAlignment="1" applyProtection="1">
      <alignment horizontal="center" vertical="center" shrinkToFit="1"/>
      <protection hidden="1"/>
    </xf>
    <xf numFmtId="0" fontId="6" fillId="8" borderId="25" xfId="0" applyFont="1" applyFill="1" applyBorder="1" applyAlignment="1" applyProtection="1">
      <alignment horizontal="center" vertical="center"/>
      <protection hidden="1"/>
    </xf>
    <xf numFmtId="2" fontId="6" fillId="8" borderId="1" xfId="0" applyNumberFormat="1" applyFont="1" applyFill="1" applyBorder="1" applyAlignment="1" applyProtection="1">
      <alignment horizontal="center" vertical="center"/>
      <protection hidden="1"/>
    </xf>
    <xf numFmtId="0" fontId="6" fillId="7" borderId="15" xfId="0" applyFont="1" applyFill="1" applyBorder="1" applyAlignment="1" applyProtection="1">
      <alignment horizontal="center" vertical="center"/>
      <protection locked="0" hidden="1"/>
    </xf>
    <xf numFmtId="167" fontId="6" fillId="4" borderId="20" xfId="0" applyNumberFormat="1" applyFont="1" applyFill="1" applyBorder="1" applyAlignment="1" applyProtection="1">
      <alignment horizontal="center" vertical="center"/>
      <protection hidden="1"/>
    </xf>
    <xf numFmtId="0" fontId="6" fillId="4" borderId="21" xfId="0" applyFont="1" applyFill="1" applyBorder="1" applyAlignment="1" applyProtection="1">
      <alignment horizontal="center" vertical="center"/>
      <protection hidden="1"/>
    </xf>
    <xf numFmtId="2" fontId="6" fillId="4" borderId="20" xfId="1" applyNumberFormat="1" applyFont="1" applyFill="1" applyBorder="1" applyAlignment="1" applyProtection="1">
      <alignment horizontal="center" vertical="center"/>
      <protection hidden="1"/>
    </xf>
    <xf numFmtId="0" fontId="6" fillId="7" borderId="19" xfId="0" applyFont="1" applyFill="1" applyBorder="1" applyAlignment="1" applyProtection="1">
      <alignment horizontal="center" vertical="center"/>
      <protection locked="0" hidden="1"/>
    </xf>
    <xf numFmtId="0" fontId="6" fillId="4" borderId="15" xfId="0" applyFont="1" applyFill="1" applyBorder="1" applyAlignment="1" applyProtection="1">
      <alignment horizontal="center" vertical="center"/>
      <protection hidden="1"/>
    </xf>
    <xf numFmtId="0" fontId="6" fillId="8" borderId="14" xfId="0" applyFont="1" applyFill="1" applyBorder="1" applyAlignment="1" applyProtection="1">
      <alignment horizontal="center" vertical="center"/>
      <protection hidden="1"/>
    </xf>
    <xf numFmtId="2" fontId="6" fillId="8" borderId="15" xfId="0" applyNumberFormat="1" applyFont="1" applyFill="1" applyBorder="1" applyAlignment="1" applyProtection="1">
      <alignment horizontal="center" vertical="center"/>
      <protection hidden="1"/>
    </xf>
    <xf numFmtId="0" fontId="6" fillId="4" borderId="6" xfId="0" applyFont="1" applyFill="1" applyBorder="1" applyAlignment="1" applyProtection="1">
      <alignment horizontal="center" vertical="center"/>
      <protection hidden="1"/>
    </xf>
    <xf numFmtId="0" fontId="6" fillId="0" borderId="7" xfId="0" applyFont="1" applyBorder="1" applyAlignment="1" applyProtection="1">
      <alignment horizontal="center" vertical="center"/>
      <protection locked="0" hidden="1"/>
    </xf>
    <xf numFmtId="0" fontId="6" fillId="4" borderId="7" xfId="0" applyFont="1" applyFill="1" applyBorder="1" applyAlignment="1" applyProtection="1">
      <alignment horizontal="center" vertical="center"/>
      <protection hidden="1"/>
    </xf>
    <xf numFmtId="0" fontId="6" fillId="0" borderId="8" xfId="0" applyFont="1" applyBorder="1" applyAlignment="1" applyProtection="1">
      <alignment horizontal="center" vertical="center"/>
      <protection locked="0" hidden="1"/>
    </xf>
    <xf numFmtId="0" fontId="9" fillId="4" borderId="9" xfId="0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5" fillId="0" borderId="5" xfId="0" applyFont="1" applyBorder="1" applyAlignment="1" applyProtection="1">
      <alignment horizontal="center" vertical="center"/>
      <protection locked="0" hidden="1"/>
    </xf>
    <xf numFmtId="0" fontId="6" fillId="0" borderId="0" xfId="0" applyFont="1" applyAlignment="1" applyProtection="1">
      <alignment horizontal="center" vertical="center"/>
      <protection hidden="1"/>
    </xf>
    <xf numFmtId="0" fontId="7" fillId="4" borderId="6" xfId="0" applyFont="1" applyFill="1" applyBorder="1" applyAlignment="1" applyProtection="1">
      <alignment horizontal="center" vertical="center"/>
      <protection hidden="1"/>
    </xf>
    <xf numFmtId="166" fontId="8" fillId="0" borderId="7" xfId="0" applyNumberFormat="1" applyFont="1" applyBorder="1" applyAlignment="1" applyProtection="1">
      <alignment horizontal="center" vertical="center"/>
      <protection locked="0" hidden="1"/>
    </xf>
    <xf numFmtId="0" fontId="7" fillId="4" borderId="7" xfId="0" applyFont="1" applyFill="1" applyBorder="1" applyAlignment="1" applyProtection="1">
      <alignment horizontal="center" vertical="center"/>
      <protection hidden="1"/>
    </xf>
    <xf numFmtId="0" fontId="8" fillId="7" borderId="7" xfId="0" applyFont="1" applyFill="1" applyBorder="1" applyAlignment="1" applyProtection="1">
      <alignment horizontal="center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20" fillId="0" borderId="35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Pourcentage" xfId="1" builtinId="5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190440</xdr:colOff>
      <xdr:row>25</xdr:row>
      <xdr:rowOff>0</xdr:rowOff>
    </xdr:from>
    <xdr:to>
      <xdr:col>19</xdr:col>
      <xdr:colOff>371160</xdr:colOff>
      <xdr:row>25</xdr:row>
      <xdr:rowOff>0</xdr:rowOff>
    </xdr:to>
    <xdr:pic>
      <xdr:nvPicPr>
        <xdr:cNvPr id="2" name="Picture 27">
          <a:extLst>
            <a:ext uri="{FF2B5EF4-FFF2-40B4-BE49-F238E27FC236}">
              <a16:creationId xmlns:a16="http://schemas.microsoft.com/office/drawing/2014/main" id="{BB65847A-056A-4515-BB0A-2413E2E36A57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63090" y="9353550"/>
          <a:ext cx="695070" cy="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18</xdr:col>
      <xdr:colOff>190440</xdr:colOff>
      <xdr:row>25</xdr:row>
      <xdr:rowOff>0</xdr:rowOff>
    </xdr:from>
    <xdr:to>
      <xdr:col>19</xdr:col>
      <xdr:colOff>371160</xdr:colOff>
      <xdr:row>25</xdr:row>
      <xdr:rowOff>0</xdr:rowOff>
    </xdr:to>
    <xdr:pic>
      <xdr:nvPicPr>
        <xdr:cNvPr id="3" name="Picture 29">
          <a:extLst>
            <a:ext uri="{FF2B5EF4-FFF2-40B4-BE49-F238E27FC236}">
              <a16:creationId xmlns:a16="http://schemas.microsoft.com/office/drawing/2014/main" id="{38F75409-2468-43AE-AB91-9366A662F4D1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63090" y="9353550"/>
          <a:ext cx="695070" cy="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18</xdr:col>
      <xdr:colOff>190440</xdr:colOff>
      <xdr:row>25</xdr:row>
      <xdr:rowOff>0</xdr:rowOff>
    </xdr:from>
    <xdr:to>
      <xdr:col>19</xdr:col>
      <xdr:colOff>371160</xdr:colOff>
      <xdr:row>25</xdr:row>
      <xdr:rowOff>0</xdr:rowOff>
    </xdr:to>
    <xdr:pic>
      <xdr:nvPicPr>
        <xdr:cNvPr id="4" name="Picture 30">
          <a:extLst>
            <a:ext uri="{FF2B5EF4-FFF2-40B4-BE49-F238E27FC236}">
              <a16:creationId xmlns:a16="http://schemas.microsoft.com/office/drawing/2014/main" id="{5E03D28F-F60B-4AC9-98F9-C4A7BE9F1774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63090" y="9353550"/>
          <a:ext cx="695070" cy="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18</xdr:col>
      <xdr:colOff>190440</xdr:colOff>
      <xdr:row>25</xdr:row>
      <xdr:rowOff>0</xdr:rowOff>
    </xdr:from>
    <xdr:to>
      <xdr:col>19</xdr:col>
      <xdr:colOff>371160</xdr:colOff>
      <xdr:row>25</xdr:row>
      <xdr:rowOff>0</xdr:rowOff>
    </xdr:to>
    <xdr:pic>
      <xdr:nvPicPr>
        <xdr:cNvPr id="5" name="Picture 33">
          <a:extLst>
            <a:ext uri="{FF2B5EF4-FFF2-40B4-BE49-F238E27FC236}">
              <a16:creationId xmlns:a16="http://schemas.microsoft.com/office/drawing/2014/main" id="{8A7DD0BE-CD10-4929-B08A-1FA7F0DA680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63090" y="9353550"/>
          <a:ext cx="695070" cy="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18</xdr:col>
      <xdr:colOff>190440</xdr:colOff>
      <xdr:row>25</xdr:row>
      <xdr:rowOff>0</xdr:rowOff>
    </xdr:from>
    <xdr:to>
      <xdr:col>19</xdr:col>
      <xdr:colOff>371160</xdr:colOff>
      <xdr:row>25</xdr:row>
      <xdr:rowOff>0</xdr:rowOff>
    </xdr:to>
    <xdr:pic>
      <xdr:nvPicPr>
        <xdr:cNvPr id="6" name="Picture 34">
          <a:extLst>
            <a:ext uri="{FF2B5EF4-FFF2-40B4-BE49-F238E27FC236}">
              <a16:creationId xmlns:a16="http://schemas.microsoft.com/office/drawing/2014/main" id="{78A6D728-A6FE-4AAA-8BB6-6E0AE13A3A0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9963090" y="9353550"/>
          <a:ext cx="695070" cy="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1</xdr:row>
      <xdr:rowOff>295275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6ACFAA8-C78B-4208-B109-98126194DB69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0" y="0"/>
          <a:ext cx="1133475" cy="847725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17</xdr:col>
      <xdr:colOff>352425</xdr:colOff>
      <xdr:row>0</xdr:row>
      <xdr:rowOff>19080</xdr:rowOff>
    </xdr:from>
    <xdr:to>
      <xdr:col>21</xdr:col>
      <xdr:colOff>361440</xdr:colOff>
      <xdr:row>1</xdr:row>
      <xdr:rowOff>304800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5B46255E-5A0A-48C0-96B2-0C277C233525}"/>
            </a:ext>
          </a:extLst>
        </xdr:cNvPr>
        <xdr:cNvPicPr/>
      </xdr:nvPicPr>
      <xdr:blipFill>
        <a:blip xmlns:r="http://schemas.openxmlformats.org/officeDocument/2006/relationships" r:embed="rId3"/>
        <a:stretch/>
      </xdr:blipFill>
      <xdr:spPr>
        <a:xfrm>
          <a:off x="9610725" y="19080"/>
          <a:ext cx="2066415" cy="83817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</xdr:col>
      <xdr:colOff>581024</xdr:colOff>
      <xdr:row>0</xdr:row>
      <xdr:rowOff>0</xdr:rowOff>
    </xdr:from>
    <xdr:to>
      <xdr:col>17</xdr:col>
      <xdr:colOff>333374</xdr:colOff>
      <xdr:row>1</xdr:row>
      <xdr:rowOff>314324</xdr:rowOff>
    </xdr:to>
    <xdr:sp macro="" textlink="">
      <xdr:nvSpPr>
        <xdr:cNvPr id="9" name="Rectangle à coins arrondis 8">
          <a:extLst>
            <a:ext uri="{FF2B5EF4-FFF2-40B4-BE49-F238E27FC236}">
              <a16:creationId xmlns:a16="http://schemas.microsoft.com/office/drawing/2014/main" id="{78392B3E-70A0-4218-8388-AAD03E5043C6}"/>
            </a:ext>
          </a:extLst>
        </xdr:cNvPr>
        <xdr:cNvSpPr/>
      </xdr:nvSpPr>
      <xdr:spPr>
        <a:xfrm>
          <a:off x="1162049" y="0"/>
          <a:ext cx="8429625" cy="866774"/>
        </a:xfrm>
        <a:prstGeom prst="roundRect">
          <a:avLst>
            <a:gd name="adj" fmla="val 16667"/>
          </a:avLst>
        </a:prstGeom>
        <a:solidFill>
          <a:srgbClr val="1F4E79"/>
        </a:solidFill>
        <a:ln w="0">
          <a:noFill/>
        </a:ln>
        <a:scene3d>
          <a:camera prst="orthographicFront"/>
          <a:lightRig rig="threePt" dir="t"/>
        </a:scene3d>
        <a:sp3d extrusionH="57150">
          <a:bevelT w="38100" h="38100" prst="angl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vertOverflow="clip" horzOverflow="clip" lIns="90000" tIns="45000" rIns="90000" bIns="45000" anchor="ctr">
          <a:noAutofit/>
          <a:scene3d>
            <a:camera prst="orthographicFront"/>
            <a:lightRig rig="threePt" dir="t"/>
          </a:scene3d>
          <a:sp3d extrusionH="57150">
            <a:bevelT w="38100" h="38100" prst="angle"/>
          </a:sp3d>
        </a:bodyPr>
        <a:lstStyle/>
        <a:p>
          <a:pPr algn="ctr">
            <a:lnSpc>
              <a:spcPct val="100000"/>
            </a:lnSpc>
            <a:tabLst>
              <a:tab pos="0" algn="l"/>
            </a:tabLst>
          </a:pPr>
          <a:r>
            <a:rPr lang="fr-FR" sz="2400" b="1" strike="noStrike" spc="49">
              <a:solidFill>
                <a:srgbClr val="FFFFFF"/>
              </a:solidFill>
              <a:latin typeface="Arial"/>
            </a:rPr>
            <a:t>CHAMPIONNAT DE MOSELLE PAR EQUIPES  </a:t>
          </a:r>
          <a:endParaRPr lang="fr-FR" sz="2400" b="0" strike="noStrike" spc="-1"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46EED-B349-4DFB-ACB7-A0D4EB14C956}">
  <dimension ref="A1:AMJ29"/>
  <sheetViews>
    <sheetView showGridLines="0" tabSelected="1" workbookViewId="0">
      <selection activeCell="AD1" sqref="AD1:AN1048576"/>
    </sheetView>
  </sheetViews>
  <sheetFormatPr baseColWidth="10" defaultColWidth="11.42578125" defaultRowHeight="15" x14ac:dyDescent="0.25"/>
  <cols>
    <col min="1" max="2" width="8.7109375" style="2" customWidth="1"/>
    <col min="3" max="3" width="8.85546875" style="2" customWidth="1"/>
    <col min="4" max="4" width="12.7109375" style="2" customWidth="1"/>
    <col min="5" max="6" width="6.5703125" style="2" customWidth="1"/>
    <col min="7" max="11" width="7.7109375" style="2" customWidth="1"/>
    <col min="12" max="12" width="5.7109375" style="2" customWidth="1"/>
    <col min="13" max="13" width="8.85546875" style="2" customWidth="1"/>
    <col min="14" max="14" width="12.7109375" style="2" customWidth="1"/>
    <col min="15" max="16" width="6.5703125" style="2" customWidth="1"/>
    <col min="17" max="21" width="7.7109375" style="2" customWidth="1"/>
    <col min="22" max="22" width="5.7109375" style="2" customWidth="1"/>
    <col min="23" max="29" width="11.7109375" style="2" hidden="1" customWidth="1"/>
    <col min="30" max="30" width="18.28515625" style="2" hidden="1" customWidth="1"/>
    <col min="31" max="31" width="11.7109375" style="2" hidden="1" customWidth="1"/>
    <col min="32" max="32" width="16.140625" style="2" hidden="1" customWidth="1"/>
    <col min="33" max="33" width="8.28515625" style="2" hidden="1" customWidth="1"/>
    <col min="34" max="34" width="3.140625" style="2" hidden="1" customWidth="1"/>
    <col min="35" max="35" width="12.5703125" style="2" hidden="1" customWidth="1"/>
    <col min="36" max="36" width="9.42578125" style="2" hidden="1" customWidth="1"/>
    <col min="37" max="37" width="4.85546875" style="2" hidden="1" customWidth="1"/>
    <col min="38" max="38" width="2.7109375" style="2" hidden="1" customWidth="1"/>
    <col min="39" max="39" width="11.5703125" style="2" hidden="1" customWidth="1"/>
    <col min="40" max="40" width="0" style="2" hidden="1" customWidth="1"/>
    <col min="41" max="1024" width="11.42578125" style="2"/>
    <col min="1025" max="16384" width="11.42578125" style="5"/>
  </cols>
  <sheetData>
    <row r="1" spans="1:38" ht="43.5" customHeight="1" x14ac:dyDescent="0.25">
      <c r="A1" s="1"/>
      <c r="B1" s="1"/>
      <c r="C1" s="1"/>
      <c r="D1" s="1"/>
      <c r="R1" s="1"/>
      <c r="S1" s="1"/>
      <c r="T1" s="1"/>
      <c r="U1" s="1"/>
      <c r="V1" s="1"/>
      <c r="AD1" s="3" t="s">
        <v>0</v>
      </c>
      <c r="AF1" s="3" t="s">
        <v>1</v>
      </c>
      <c r="AH1" s="4"/>
      <c r="AI1" s="3" t="s">
        <v>2</v>
      </c>
      <c r="AJ1" s="3" t="s">
        <v>3</v>
      </c>
    </row>
    <row r="2" spans="1:38" ht="27" customHeight="1" x14ac:dyDescent="0.25">
      <c r="A2" s="1"/>
      <c r="B2" s="1"/>
      <c r="C2" s="1"/>
      <c r="D2" s="1"/>
      <c r="R2" s="1"/>
      <c r="S2" s="1"/>
      <c r="T2" s="1"/>
      <c r="U2" s="1"/>
      <c r="V2" s="1"/>
      <c r="AD2" s="3" t="s">
        <v>4</v>
      </c>
      <c r="AF2" s="3" t="s">
        <v>5</v>
      </c>
      <c r="AH2" s="6"/>
    </row>
    <row r="3" spans="1:38" ht="34.5" x14ac:dyDescent="0.25">
      <c r="A3" s="90" t="s">
        <v>45</v>
      </c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AD3" s="7" t="s">
        <v>6</v>
      </c>
      <c r="AF3" s="3" t="s">
        <v>7</v>
      </c>
      <c r="AH3" s="3" t="s">
        <v>8</v>
      </c>
      <c r="AI3" s="3"/>
      <c r="AJ3" s="3"/>
      <c r="AK3" s="8">
        <v>0.63639999999999997</v>
      </c>
      <c r="AL3" s="3">
        <v>25</v>
      </c>
    </row>
    <row r="4" spans="1:38" ht="35.25" customHeight="1" thickBot="1" x14ac:dyDescent="0.3">
      <c r="A4" s="46"/>
      <c r="B4" s="46"/>
      <c r="C4" s="46"/>
      <c r="D4" s="46"/>
      <c r="E4" s="99" t="s">
        <v>44</v>
      </c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46"/>
      <c r="S4" s="46"/>
      <c r="T4" s="46"/>
      <c r="U4" s="46"/>
      <c r="V4" s="46"/>
      <c r="AD4" s="3" t="s">
        <v>9</v>
      </c>
      <c r="AF4" s="3" t="s">
        <v>10</v>
      </c>
      <c r="AG4" s="4"/>
      <c r="AH4" s="3" t="s">
        <v>8</v>
      </c>
      <c r="AI4" s="3"/>
      <c r="AJ4" s="3"/>
      <c r="AK4" s="8">
        <v>0.58479999999999999</v>
      </c>
      <c r="AL4" s="3">
        <v>24</v>
      </c>
    </row>
    <row r="5" spans="1:38" ht="33.75" thickBot="1" x14ac:dyDescent="0.3">
      <c r="A5" s="91" t="s">
        <v>11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2"/>
      <c r="N5" s="92"/>
      <c r="O5" s="92"/>
      <c r="P5" s="92"/>
      <c r="Q5" s="92"/>
      <c r="R5" s="92"/>
      <c r="S5" s="92"/>
      <c r="T5" s="92"/>
      <c r="U5" s="92"/>
      <c r="V5" s="92"/>
      <c r="AD5" s="9"/>
      <c r="AF5" s="3" t="s">
        <v>12</v>
      </c>
      <c r="AG5" s="4"/>
      <c r="AH5" s="3" t="s">
        <v>8</v>
      </c>
      <c r="AI5" s="3"/>
      <c r="AJ5" s="3"/>
      <c r="AK5" s="8">
        <v>0.51600000000000001</v>
      </c>
      <c r="AL5" s="3">
        <v>22</v>
      </c>
    </row>
    <row r="6" spans="1:38" ht="19.5" thickBot="1" x14ac:dyDescent="0.3">
      <c r="C6" s="93"/>
      <c r="D6" s="93"/>
      <c r="E6" s="93"/>
      <c r="F6" s="10"/>
      <c r="AD6" s="3"/>
      <c r="AF6" s="3" t="s">
        <v>13</v>
      </c>
      <c r="AG6" s="4"/>
      <c r="AH6" s="3" t="s">
        <v>14</v>
      </c>
      <c r="AI6" s="11">
        <v>12</v>
      </c>
      <c r="AJ6" s="3">
        <v>200</v>
      </c>
      <c r="AK6" s="8">
        <v>0.52300000000000002</v>
      </c>
      <c r="AL6" s="3">
        <v>20</v>
      </c>
    </row>
    <row r="7" spans="1:38" ht="23.25" thickBot="1" x14ac:dyDescent="0.3">
      <c r="A7" s="94" t="s">
        <v>15</v>
      </c>
      <c r="B7" s="94"/>
      <c r="C7" s="95"/>
      <c r="D7" s="95"/>
      <c r="E7" s="95"/>
      <c r="F7" s="95"/>
      <c r="G7" s="95"/>
      <c r="H7" s="96" t="s">
        <v>16</v>
      </c>
      <c r="I7" s="96"/>
      <c r="J7" s="97" t="s">
        <v>13</v>
      </c>
      <c r="K7" s="97"/>
      <c r="L7" s="97"/>
      <c r="M7" s="97"/>
      <c r="N7" s="97"/>
      <c r="O7" s="96" t="s">
        <v>17</v>
      </c>
      <c r="P7" s="96"/>
      <c r="Q7" s="98" t="s">
        <v>0</v>
      </c>
      <c r="R7" s="98"/>
      <c r="S7" s="98"/>
      <c r="T7" s="98"/>
      <c r="U7" s="98"/>
      <c r="V7" s="98"/>
      <c r="AD7" s="3"/>
      <c r="AF7" s="3" t="s">
        <v>18</v>
      </c>
      <c r="AH7" s="3" t="s">
        <v>14</v>
      </c>
      <c r="AI7" s="11">
        <v>10</v>
      </c>
      <c r="AJ7" s="3">
        <v>180</v>
      </c>
      <c r="AK7" s="8">
        <v>0.48</v>
      </c>
      <c r="AL7" s="3">
        <v>18</v>
      </c>
    </row>
    <row r="8" spans="1:38" ht="15.75" thickBot="1" x14ac:dyDescent="0.3">
      <c r="AD8" s="11"/>
      <c r="AF8" s="3"/>
      <c r="AH8" s="3" t="s">
        <v>14</v>
      </c>
      <c r="AI8" s="11">
        <v>8</v>
      </c>
      <c r="AJ8" s="3">
        <v>160</v>
      </c>
      <c r="AK8" s="8">
        <v>0.42</v>
      </c>
      <c r="AL8" s="3">
        <v>16</v>
      </c>
    </row>
    <row r="9" spans="1:38" ht="19.5" thickBot="1" x14ac:dyDescent="0.3">
      <c r="C9" s="85" t="s">
        <v>19</v>
      </c>
      <c r="D9" s="85"/>
      <c r="E9" s="85"/>
      <c r="F9" s="86"/>
      <c r="G9" s="86"/>
      <c r="H9" s="86"/>
      <c r="I9" s="86"/>
      <c r="J9" s="86"/>
      <c r="K9" s="86"/>
      <c r="L9" s="86"/>
      <c r="M9" s="87" t="s">
        <v>20</v>
      </c>
      <c r="N9" s="87"/>
      <c r="O9" s="87"/>
      <c r="P9" s="88"/>
      <c r="Q9" s="88"/>
      <c r="R9" s="88"/>
      <c r="S9" s="88"/>
      <c r="T9" s="88"/>
      <c r="U9" s="88"/>
      <c r="V9" s="88"/>
      <c r="AB9" s="13"/>
      <c r="AH9" s="3" t="s">
        <v>14</v>
      </c>
      <c r="AI9" s="11">
        <v>7</v>
      </c>
      <c r="AJ9" s="3">
        <v>150</v>
      </c>
    </row>
    <row r="10" spans="1:38" ht="15.75" thickBot="1" x14ac:dyDescent="0.3">
      <c r="AB10" s="14"/>
      <c r="AC10" s="14"/>
      <c r="AH10" s="3" t="s">
        <v>21</v>
      </c>
      <c r="AI10" s="11">
        <v>6</v>
      </c>
      <c r="AJ10" s="3">
        <v>140</v>
      </c>
      <c r="AK10" s="8">
        <v>0.36</v>
      </c>
      <c r="AL10" s="3">
        <v>15</v>
      </c>
    </row>
    <row r="11" spans="1:38" ht="32.25" thickBot="1" x14ac:dyDescent="0.3">
      <c r="A11" s="15" t="s">
        <v>22</v>
      </c>
      <c r="B11" s="16" t="s">
        <v>23</v>
      </c>
      <c r="C11" s="89" t="s">
        <v>24</v>
      </c>
      <c r="D11" s="89"/>
      <c r="E11" s="17" t="s">
        <v>25</v>
      </c>
      <c r="F11" s="18" t="s">
        <v>26</v>
      </c>
      <c r="G11" s="19" t="s">
        <v>27</v>
      </c>
      <c r="H11" s="16" t="s">
        <v>28</v>
      </c>
      <c r="I11" s="16" t="s">
        <v>29</v>
      </c>
      <c r="J11" s="16" t="s">
        <v>30</v>
      </c>
      <c r="K11" s="45" t="s">
        <v>46</v>
      </c>
      <c r="L11" s="20" t="s">
        <v>31</v>
      </c>
      <c r="M11" s="89" t="s">
        <v>24</v>
      </c>
      <c r="N11" s="89"/>
      <c r="O11" s="17" t="s">
        <v>25</v>
      </c>
      <c r="P11" s="20" t="s">
        <v>26</v>
      </c>
      <c r="Q11" s="19" t="s">
        <v>27</v>
      </c>
      <c r="R11" s="16" t="s">
        <v>28</v>
      </c>
      <c r="S11" s="16" t="s">
        <v>29</v>
      </c>
      <c r="T11" s="16" t="s">
        <v>30</v>
      </c>
      <c r="U11" s="45" t="s">
        <v>46</v>
      </c>
      <c r="V11" s="20" t="s">
        <v>31</v>
      </c>
      <c r="X11" s="21"/>
      <c r="Y11" s="21"/>
      <c r="AH11" s="3" t="s">
        <v>21</v>
      </c>
      <c r="AI11" s="11">
        <v>5.4</v>
      </c>
      <c r="AJ11" s="3">
        <v>130</v>
      </c>
      <c r="AK11" s="8">
        <v>0.33</v>
      </c>
      <c r="AL11" s="3">
        <v>14</v>
      </c>
    </row>
    <row r="12" spans="1:38" ht="15.75" customHeight="1" thickBot="1" x14ac:dyDescent="0.3">
      <c r="A12" s="83" t="s">
        <v>32</v>
      </c>
      <c r="B12" s="84">
        <v>2.8</v>
      </c>
      <c r="C12" s="62"/>
      <c r="D12" s="63"/>
      <c r="E12" s="44"/>
      <c r="F12" s="57" t="str">
        <f>IF(OR(E13="",E12=""),"",IF(AND($M$5=$AI$1,E13=$AG$20,E12&lt;$AI$20),$AJ$20,IF(AND($M$5=$AI$1,E13=$AG$19,E12&lt;$AI$19),$AJ$19,IF(AND($M$5=$AI$1,E13=$AG$19,E12&lt;$AI$18),$AJ$18,IF(AND($M$5=$AI$1,E13=$AG$19,E12&lt;$AI$17),$AJ$17,IF(AND($M$5=$AI$1,E13=$AG$18,E12&lt;$AI$16),$AJ$16,IF(AND($M$5=$AI$1,E13=$AG$18,E12&lt;$AI$15),$AJ$15,IF(AND($M$5=$AI$1,E13=$AG$18,E12&lt;$AI$14),$AJ$14,IF(AND($M$5=$AI$1,E13=$AG$18,E12&lt;$AI$13),$AJ$13,IF(AND($M$5=$AI$1,E13=$AG$17,E12&lt;$AI$12),$AJ$12,IF(AND($M$5=$AI$1,E13=$AG$17,E12&lt;$AI$11),$AJ$11,IF(AND($M$5=$AI$1,E13=$AG$17,E12&lt;$AI$10),$AJ$10,IF(AND($M$5=$AI$1,E13=$AG$16,E12&lt;$AI$9),$AJ$9,IF(AND($M$5=$AI$1,E13=$AG$16,E12&lt;$AI$8),$AJ$8,IF(AND($M$5=$AI$1,E13=$AG$16,E12&lt;$AI$7),$AJ$7,IF(AND($M$5=$AI$1,E13=$AG$16,E12&lt;$AI$6),$AJ$6,IF(AND($M$5=$AJ$1,E13=$AG$18,E12&lt;$AK$13),$AL$13,IF(AND($M$5=$AJ$1,E13=$AG$17,E12&lt;$AK$12),$AL$12,IF(AND($M$5=$AJ$1,E13=$AG$17,E12&lt;$AK$11),$AL$11,IF(AND($M$5=$AJ$1,E13=$AG$17,E12&lt;$AK$10),$AL$10,IF(AND($M$5=$AJ$1,E13=$AG$16,E12&lt;$AK$8),$AL$8,IF(AND($M$5=$AJ$1,E13=$AG$16,E12&lt;$AK$7),$AL$7,IF(AND($M$5=$AJ$1,E13=$AG$16,E12&lt;$AK$6),$AL$6,IF(AND($M$5=$AJ$1,E13=$AG$15,E12&lt;$AK$5),$AL$5,IF(AND($M$5=$AJ$1,E13=$AG$15,E12&lt;$AK$4),$AL$4,IF(AND($M$5=$AJ$1,E13=$AG$15,E12&lt;$AK$3),$AL$3,""))))))))))))))))))))))))))</f>
        <v/>
      </c>
      <c r="G12" s="81"/>
      <c r="H12" s="77"/>
      <c r="I12" s="74" t="str">
        <f>IF(H12="","",ROUND(G12/H12,3))</f>
        <v/>
      </c>
      <c r="J12" s="77"/>
      <c r="K12" s="80" t="str">
        <f>IF(H12="","",(G12/F12))</f>
        <v/>
      </c>
      <c r="L12" s="79" t="str">
        <f>IF(M13="FORFAIT",0,IF(C13="FORFAIT",0,IF(G12="","",IF(K12=U12,1,IF(K12&gt;U12,2,0)))))</f>
        <v/>
      </c>
      <c r="M12" s="62"/>
      <c r="N12" s="63"/>
      <c r="O12" s="44"/>
      <c r="P12" s="57" t="str">
        <f>IF(OR(O13="",O12=""),"",IF(AND($M$5=$AI$1,O13=$AG$20,O12&lt;$AI$20),$AJ$20,IF(AND($M$5=$AI$1,O13=$AG$19,O12&lt;$AI$19),$AJ$19,IF(AND($M$5=$AI$1,O13=$AG$19,O12&lt;$AI$18),$AJ$18,IF(AND($M$5=$AI$1,O13=$AG$19,O12&lt;$AI$17),$AJ$17,IF(AND($M$5=$AI$1,O13=$AG$18,O12&lt;$AI$16),$AJ$16,IF(AND($M$5=$AI$1,O13=$AG$18,O12&lt;$AI$15),$AJ$15,IF(AND($M$5=$AI$1,O13=$AG$18,O12&lt;$AI$14),$AJ$14,IF(AND($M$5=$AI$1,O13=$AG$18,O12&lt;$AI$13),$AJ$13,IF(AND($M$5=$AI$1,O13=$AG$17,O12&lt;$AI$12),$AJ$12,IF(AND($M$5=$AI$1,O13=$AG$17,O12&lt;$AI$11),$AJ$11,IF(AND($M$5=$AI$1,O13=$AG$17,O12&lt;$AI$10),$AJ$10,IF(AND($M$5=$AI$1,O13=$AG$16,O12&lt;$AI$9),$AJ$9,IF(AND($M$5=$AI$1,O13=$AG$16,O12&lt;$AI$8),$AJ$8,IF(AND($M$5=$AI$1,O13=$AG$16,O12&lt;$AI$7),$AJ$7,IF(AND($M$5=$AI$1,O13=$AG$16,O12&lt;$AI$6),$AJ$6,IF(AND($M$5=$AJ$1,O13=$AG$18,O12&lt;$AK$13),$AL$13,IF(AND($M$5=$AJ$1,O13=$AG$17,O12&lt;$AK$12),$AL$12,IF(AND($M$5=$AJ$1,O13=$AG$17,O12&lt;$AK$11),$AL$11,IF(AND($M$5=$AJ$1,O13=$AG$17,O12&lt;$AK$10),$AL$10,IF(AND($M$5=$AJ$1,O13=$AG$16,O12&lt;$AK$8),$AL$8,IF(AND($M$5=$AJ$1,O13=$AG$16,O12&lt;$AK$7),$AL$7,IF(AND($M$5=$AJ$1,O13=$AG$16,O12&lt;$AK$6),$AL$6,IF(AND($M$5=$AJ$1,O13=$AG$15,O12&lt;$AK$5),$AL$5,IF(AND($M$5=$AJ$1,O13=$AG$15,O12&lt;$AK$4),$AL$4,IF(AND($M$5=$AJ$1,O13=$AG$15,O12&lt;$AK$3),$AL$3,""))))))))))))))))))))))))))</f>
        <v/>
      </c>
      <c r="Q12" s="81"/>
      <c r="R12" s="82" t="str">
        <f>IF(H12="","",H12)</f>
        <v/>
      </c>
      <c r="S12" s="74" t="str">
        <f>IF(R12="","",ROUND(Q12/R12,3))</f>
        <v/>
      </c>
      <c r="T12" s="77"/>
      <c r="U12" s="78" t="str">
        <f>IF(R12="","",(Q12/P12))</f>
        <v/>
      </c>
      <c r="V12" s="79" t="str">
        <f>IF(M13="FORFAIT",0,IF(C13="FORFAIT",0,IF(Q12="","",IF(K12=U12,1,IF(U12&gt;K12,2,0)))))</f>
        <v/>
      </c>
      <c r="AH12" s="3" t="s">
        <v>21</v>
      </c>
      <c r="AI12" s="11">
        <v>4.7</v>
      </c>
      <c r="AJ12" s="3">
        <v>120</v>
      </c>
      <c r="AK12" s="8">
        <v>0.28999999999999998</v>
      </c>
      <c r="AL12" s="3">
        <v>13</v>
      </c>
    </row>
    <row r="13" spans="1:38" ht="37.5" customHeight="1" thickBot="1" x14ac:dyDescent="0.3">
      <c r="A13" s="83"/>
      <c r="B13" s="84"/>
      <c r="C13" s="64"/>
      <c r="D13" s="65"/>
      <c r="E13" s="43"/>
      <c r="F13" s="57"/>
      <c r="G13" s="81"/>
      <c r="H13" s="77"/>
      <c r="I13" s="74"/>
      <c r="J13" s="77"/>
      <c r="K13" s="80"/>
      <c r="L13" s="79"/>
      <c r="M13" s="64"/>
      <c r="N13" s="65"/>
      <c r="O13" s="43"/>
      <c r="P13" s="57"/>
      <c r="Q13" s="81"/>
      <c r="R13" s="82"/>
      <c r="S13" s="74"/>
      <c r="T13" s="77"/>
      <c r="U13" s="78"/>
      <c r="V13" s="79"/>
      <c r="X13" s="22"/>
      <c r="Y13" s="22"/>
      <c r="AB13" s="14"/>
      <c r="AC13" s="14"/>
      <c r="AG13" s="23" t="s">
        <v>35</v>
      </c>
      <c r="AH13" s="24" t="s">
        <v>33</v>
      </c>
      <c r="AI13" s="11">
        <v>4</v>
      </c>
      <c r="AJ13" s="3">
        <v>110</v>
      </c>
      <c r="AK13" s="8">
        <v>0.25</v>
      </c>
      <c r="AL13" s="3">
        <v>12</v>
      </c>
    </row>
    <row r="14" spans="1:38" ht="15.75" customHeight="1" thickBot="1" x14ac:dyDescent="0.3">
      <c r="A14" s="75" t="s">
        <v>36</v>
      </c>
      <c r="B14" s="76">
        <v>2.8</v>
      </c>
      <c r="C14" s="62"/>
      <c r="D14" s="63"/>
      <c r="E14" s="44"/>
      <c r="F14" s="57" t="str">
        <f>IF(OR(E15="",E14=""),"",IF(AND($M$5=$AI$1,E15=$AG$20,E14&lt;$AI$20),$AJ$20,IF(AND($M$5=$AI$1,E15=$AG$19,E14&lt;$AI$19),$AJ$19,IF(AND($M$5=$AI$1,E15=$AG$19,E14&lt;$AI$18),$AJ$18,IF(AND($M$5=$AI$1,E15=$AG$19,E14&lt;$AI$17),$AJ$17,IF(AND($M$5=$AI$1,E15=$AG$18,E14&lt;$AI$16),$AJ$16,IF(AND($M$5=$AI$1,E15=$AG$18,E14&lt;$AI$15),$AJ$15,IF(AND($M$5=$AI$1,E15=$AG$18,E14&lt;$AI$14),$AJ$14,IF(AND($M$5=$AI$1,E15=$AG$18,E14&lt;$AI$13),$AJ$13,IF(AND($M$5=$AI$1,E15=$AG$17,E14&lt;$AI$12),$AJ$12,IF(AND($M$5=$AI$1,E15=$AG$17,E14&lt;$AI$11),$AJ$11,IF(AND($M$5=$AI$1,E15=$AG$17,E14&lt;$AI$10),$AJ$10,IF(AND($M$5=$AI$1,E15=$AG$16,E14&lt;$AI$9),$AJ$9,IF(AND($M$5=$AI$1,E15=$AG$16,E14&lt;$AI$8),$AJ$8,IF(AND($M$5=$AI$1,E15=$AG$16,E14&lt;$AI$7),$AJ$7,IF(AND($M$5=$AI$1,E15=$AG$16,E14&lt;$AI$6),$AJ$6,IF(AND($M$5=$AJ$1,E15=$AG$18,E14&lt;$AK$13),$AL$13,IF(AND($M$5=$AJ$1,E15=$AG$17,E14&lt;$AK$12),$AL$12,IF(AND($M$5=$AJ$1,E15=$AG$17,E14&lt;$AK$11),$AL$11,IF(AND($M$5=$AJ$1,E15=$AG$17,E14&lt;$AK$10),$AL$10,IF(AND($M$5=$AJ$1,E15=$AG$16,E14&lt;$AK$8),$AL$8,IF(AND($M$5=$AJ$1,E15=$AG$16,E14&lt;$AK$7),$AL$7,IF(AND($M$5=$AJ$1,E15=$AG$16,E14&lt;$AK$6),$AL$6,IF(AND($M$5=$AJ$1,E15=$AG$15,E14&lt;$AK$5),$AL$5,IF(AND($M$5=$AJ$1,E15=$AG$15,E14&lt;$AK$4),$AL$4,IF(AND($M$5=$AJ$1,E15=$AG$15,E14&lt;$AK$3),$AL$3,""))))))))))))))))))))))))))</f>
        <v/>
      </c>
      <c r="G14" s="72"/>
      <c r="H14" s="68"/>
      <c r="I14" s="67" t="str">
        <f>IF(H14="","",ROUND(G14/H14,3))</f>
        <v/>
      </c>
      <c r="J14" s="68"/>
      <c r="K14" s="71" t="str">
        <f>IF(H14="","",(G14/F14))</f>
        <v/>
      </c>
      <c r="L14" s="70" t="str">
        <f>IF(M15="FORFAIT",0,IF(C14="FORFAIT",0,IF(G14="","",IF(K14=U14,1,IF(K14&gt;U14,2,0)))))</f>
        <v/>
      </c>
      <c r="M14" s="62"/>
      <c r="N14" s="63"/>
      <c r="O14" s="44"/>
      <c r="P14" s="57" t="str">
        <f>IF(OR(O15="",O14=""),"",IF(AND($M$5=$AI$1,O15=$AG$20,O14&lt;$AI$20),$AJ$20,IF(AND($M$5=$AI$1,O15=$AG$19,O14&lt;$AI$19),$AJ$19,IF(AND($M$5=$AI$1,O15=$AG$19,O14&lt;$AI$18),$AJ$18,IF(AND($M$5=$AI$1,O15=$AG$19,O14&lt;$AI$17),$AJ$17,IF(AND($M$5=$AI$1,O15=$AG$18,O14&lt;$AI$16),$AJ$16,IF(AND($M$5=$AI$1,O15=$AG$18,O14&lt;$AI$15),$AJ$15,IF(AND($M$5=$AI$1,O15=$AG$18,O14&lt;$AI$14),$AJ$14,IF(AND($M$5=$AI$1,O15=$AG$18,O14&lt;$AI$13),$AJ$13,IF(AND($M$5=$AI$1,O15=$AG$17,O14&lt;$AI$12),$AJ$12,IF(AND($M$5=$AI$1,O15=$AG$17,O14&lt;$AI$11),$AJ$11,IF(AND($M$5=$AI$1,O15=$AG$17,O14&lt;$AI$10),$AJ$10,IF(AND($M$5=$AI$1,O15=$AG$16,O14&lt;$AI$9),$AJ$9,IF(AND($M$5=$AI$1,O15=$AG$16,O14&lt;$AI$8),$AJ$8,IF(AND($M$5=$AI$1,O15=$AG$16,O14&lt;$AI$7),$AJ$7,IF(AND($M$5=$AI$1,O15=$AG$16,O14&lt;$AI$6),$AJ$6,IF(AND($M$5=$AJ$1,O15=$AG$18,O14&lt;$AK$13),$AL$13,IF(AND($M$5=$AJ$1,O15=$AG$17,O14&lt;$AK$12),$AL$12,IF(AND($M$5=$AJ$1,O15=$AG$17,O14&lt;$AK$11),$AL$11,IF(AND($M$5=$AJ$1,O15=$AG$17,O14&lt;$AK$10),$AL$10,IF(AND($M$5=$AJ$1,O15=$AG$16,O14&lt;$AK$8),$AL$8,IF(AND($M$5=$AJ$1,O15=$AG$16,O14&lt;$AK$7),$AL$7,IF(AND($M$5=$AJ$1,O15=$AG$16,O14&lt;$AK$6),$AL$6,IF(AND($M$5=$AJ$1,O15=$AG$15,O14&lt;$AK$5),$AL$5,IF(AND($M$5=$AJ$1,O15=$AG$15,O14&lt;$AK$4),$AL$4,IF(AND($M$5=$AJ$1,O15=$AG$15,O14&lt;$AK$3),$AL$3,""))))))))))))))))))))))))))</f>
        <v/>
      </c>
      <c r="Q14" s="72"/>
      <c r="R14" s="73" t="str">
        <f>IF(H14="","",H14)</f>
        <v/>
      </c>
      <c r="S14" s="67" t="str">
        <f>IF(R14="","",ROUND(Q14/R14,3))</f>
        <v/>
      </c>
      <c r="T14" s="68"/>
      <c r="U14" s="69" t="str">
        <f>IF(R14="","",(Q14/P14))</f>
        <v/>
      </c>
      <c r="V14" s="70" t="str">
        <f>IF(M15="FORFAIT",0,IF(C14="FORFAIT",0,IF(Q14="","",IF(K14=U14,1,IF(U14&gt;K14,2,0)))))</f>
        <v/>
      </c>
      <c r="X14" s="22"/>
      <c r="Y14" s="22"/>
      <c r="AB14" s="14"/>
      <c r="AC14" s="14"/>
      <c r="AG14" s="25"/>
      <c r="AH14" s="24" t="s">
        <v>33</v>
      </c>
      <c r="AI14" s="11">
        <v>3.6</v>
      </c>
      <c r="AJ14" s="3">
        <v>100</v>
      </c>
      <c r="AK14" s="8"/>
      <c r="AL14" s="3"/>
    </row>
    <row r="15" spans="1:38" ht="37.5" customHeight="1" thickBot="1" x14ac:dyDescent="0.3">
      <c r="A15" s="75"/>
      <c r="B15" s="76"/>
      <c r="C15" s="64"/>
      <c r="D15" s="65"/>
      <c r="E15" s="43"/>
      <c r="F15" s="57"/>
      <c r="G15" s="72"/>
      <c r="H15" s="68"/>
      <c r="I15" s="67"/>
      <c r="J15" s="68"/>
      <c r="K15" s="71"/>
      <c r="L15" s="70"/>
      <c r="M15" s="64"/>
      <c r="N15" s="65"/>
      <c r="O15" s="43"/>
      <c r="P15" s="57"/>
      <c r="Q15" s="72"/>
      <c r="R15" s="73"/>
      <c r="S15" s="67"/>
      <c r="T15" s="68"/>
      <c r="U15" s="69"/>
      <c r="V15" s="70"/>
      <c r="X15" s="22"/>
      <c r="Y15" s="22"/>
      <c r="AB15" s="13"/>
      <c r="AG15" s="25" t="s">
        <v>8</v>
      </c>
      <c r="AH15" s="24" t="s">
        <v>33</v>
      </c>
      <c r="AI15" s="11">
        <v>3.1</v>
      </c>
      <c r="AJ15" s="3">
        <v>90</v>
      </c>
      <c r="AK15" s="8"/>
      <c r="AL15" s="3"/>
    </row>
    <row r="16" spans="1:38" ht="15.75" customHeight="1" thickBot="1" x14ac:dyDescent="0.3">
      <c r="A16" s="60" t="s">
        <v>38</v>
      </c>
      <c r="B16" s="61">
        <v>2.8</v>
      </c>
      <c r="C16" s="62"/>
      <c r="D16" s="63"/>
      <c r="E16" s="44"/>
      <c r="F16" s="57" t="str">
        <f>IF(OR(E17="",E16=""),"",IF(AND($M$5=$AI$1,E17=$AG$20,E16&lt;$AI$20),$AJ$20,IF(AND($M$5=$AI$1,E17=$AG$19,E16&lt;$AI$19),$AJ$19,IF(AND($M$5=$AI$1,E17=$AG$19,E16&lt;$AI$18),$AJ$18,IF(AND($M$5=$AI$1,E17=$AG$19,E16&lt;$AI$17),$AJ$17,IF(AND($M$5=$AI$1,E17=$AG$18,E16&lt;$AI$16),$AJ$16,IF(AND($M$5=$AI$1,E17=$AG$18,E16&lt;$AI$15),$AJ$15,IF(AND($M$5=$AI$1,E17=$AG$18,E16&lt;$AI$14),$AJ$14,IF(AND($M$5=$AI$1,E17=$AG$18,E16&lt;$AI$13),$AJ$13,IF(AND($M$5=$AI$1,E17=$AG$17,E16&lt;$AI$12),$AJ$12,IF(AND($M$5=$AI$1,E17=$AG$17,E16&lt;$AI$11),$AJ$11,IF(AND($M$5=$AI$1,E17=$AG$17,E16&lt;$AI$10),$AJ$10,IF(AND($M$5=$AI$1,E17=$AG$16,E16&lt;$AI$9),$AJ$9,IF(AND($M$5=$AI$1,E17=$AG$16,E16&lt;$AI$8),$AJ$8,IF(AND($M$5=$AI$1,E17=$AG$16,E16&lt;$AI$7),$AJ$7,IF(AND($M$5=$AI$1,E17=$AG$16,E16&lt;$AI$6),$AJ$6,IF(AND($M$5=$AJ$1,E17=$AG$18,E16&lt;$AK$13),$AL$13,IF(AND($M$5=$AJ$1,E17=$AG$17,E16&lt;$AK$12),$AL$12,IF(AND($M$5=$AJ$1,E17=$AG$17,E16&lt;$AK$11),$AL$11,IF(AND($M$5=$AJ$1,E17=$AG$17,E16&lt;$AK$10),$AL$10,IF(AND($M$5=$AJ$1,E17=$AG$16,E16&lt;$AK$8),$AL$8,IF(AND($M$5=$AJ$1,E17=$AG$16,E16&lt;$AK$7),$AL$7,IF(AND($M$5=$AJ$1,E17=$AG$16,E16&lt;$AK$6),$AL$6,IF(AND($M$5=$AJ$1,E17=$AG$15,E16&lt;$AK$5),$AL$5,IF(AND($M$5=$AJ$1,E17=$AG$15,E16&lt;$AK$4),$AL$4,IF(AND($M$5=$AJ$1,E17=$AG$15,E16&lt;$AK$3),$AL$3,""))))))))))))))))))))))))))</f>
        <v/>
      </c>
      <c r="G16" s="58"/>
      <c r="H16" s="52"/>
      <c r="I16" s="51" t="str">
        <f>IF(H16="","",ROUND(G16/H16,3))</f>
        <v/>
      </c>
      <c r="J16" s="52"/>
      <c r="K16" s="66" t="str">
        <f>IF(H16="","",(G16/F16))</f>
        <v/>
      </c>
      <c r="L16" s="54" t="str">
        <f>IF(M17="FORFAIT",0,IF(C17="FORFAIT",0,IF(G16="","",IF(K16=U16,1,IF(K16&gt;U16,2,0)))))</f>
        <v/>
      </c>
      <c r="M16" s="62"/>
      <c r="N16" s="63"/>
      <c r="O16" s="44"/>
      <c r="P16" s="57" t="str">
        <f>IF(OR(O17="",O16=""),"",IF(AND($M$5=$AI$1,O17=$AG$20,O16&lt;$AI$20),$AJ$20,IF(AND($M$5=$AI$1,O17=$AG$19,O16&lt;$AI$19),$AJ$19,IF(AND($M$5=$AI$1,O17=$AG$19,O16&lt;$AI$18),$AJ$18,IF(AND($M$5=$AI$1,O17=$AG$19,O16&lt;$AI$17),$AJ$17,IF(AND($M$5=$AI$1,O17=$AG$18,O16&lt;$AI$16),$AJ$16,IF(AND($M$5=$AI$1,O17=$AG$18,O16&lt;$AI$15),$AJ$15,IF(AND($M$5=$AI$1,O17=$AG$18,O16&lt;$AI$14),$AJ$14,IF(AND($M$5=$AI$1,O17=$AG$18,O16&lt;$AI$13),$AJ$13,IF(AND($M$5=$AI$1,O17=$AG$17,O16&lt;$AI$12),$AJ$12,IF(AND($M$5=$AI$1,O17=$AG$17,O16&lt;$AI$11),$AJ$11,IF(AND($M$5=$AI$1,O17=$AG$17,O16&lt;$AI$10),$AJ$10,IF(AND($M$5=$AI$1,O17=$AG$16,O16&lt;$AI$9),$AJ$9,IF(AND($M$5=$AI$1,O17=$AG$16,O16&lt;$AI$8),$AJ$8,IF(AND($M$5=$AI$1,O17=$AG$16,O16&lt;$AI$7),$AJ$7,IF(AND($M$5=$AI$1,O17=$AG$16,O16&lt;$AI$6),$AJ$6,IF(AND($M$5=$AJ$1,O17=$AG$18,O16&lt;$AK$13),$AL$13,IF(AND($M$5=$AJ$1,O17=$AG$17,O16&lt;$AK$12),$AL$12,IF(AND($M$5=$AJ$1,O17=$AG$17,O16&lt;$AK$11),$AL$11,IF(AND($M$5=$AJ$1,O17=$AG$17,O16&lt;$AK$10),$AL$10,IF(AND($M$5=$AJ$1,O17=$AG$16,O16&lt;$AK$8),$AL$8,IF(AND($M$5=$AJ$1,O17=$AG$16,O16&lt;$AK$7),$AL$7,IF(AND($M$5=$AJ$1,O17=$AG$16,O16&lt;$AK$6),$AL$6,IF(AND($M$5=$AJ$1,O17=$AG$15,O16&lt;$AK$5),$AL$5,IF(AND($M$5=$AJ$1,O17=$AG$15,O16&lt;$AK$4),$AL$4,IF(AND($M$5=$AJ$1,O17=$AG$15,O16&lt;$AK$3),$AL$3,""))))))))))))))))))))))))))</f>
        <v/>
      </c>
      <c r="Q16" s="58"/>
      <c r="R16" s="59" t="str">
        <f>IF(H16="","",H16)</f>
        <v/>
      </c>
      <c r="S16" s="51" t="str">
        <f>IF(R16="","",ROUND(Q16/R16,3))</f>
        <v/>
      </c>
      <c r="T16" s="52"/>
      <c r="U16" s="53" t="str">
        <f>IF(R16="","",(Q16/P16))</f>
        <v/>
      </c>
      <c r="V16" s="54" t="str">
        <f>IF(M17="FORFAIT",0,IF(C17="FORFAIT",0,IF(Q16="","",IF(K16=U16,1,IF(U16&gt;K16,2,0)))))</f>
        <v/>
      </c>
      <c r="X16" s="22"/>
      <c r="Y16" s="22"/>
      <c r="AG16" s="25" t="s">
        <v>14</v>
      </c>
      <c r="AH16" s="24" t="s">
        <v>33</v>
      </c>
      <c r="AI16" s="11">
        <v>2.7</v>
      </c>
      <c r="AJ16" s="3">
        <v>80</v>
      </c>
      <c r="AK16" s="8"/>
      <c r="AL16" s="3"/>
    </row>
    <row r="17" spans="1:38" ht="37.5" customHeight="1" thickBot="1" x14ac:dyDescent="0.3">
      <c r="A17" s="60"/>
      <c r="B17" s="61"/>
      <c r="C17" s="64"/>
      <c r="D17" s="65"/>
      <c r="E17" s="43"/>
      <c r="F17" s="57"/>
      <c r="G17" s="58"/>
      <c r="H17" s="52"/>
      <c r="I17" s="51"/>
      <c r="J17" s="52"/>
      <c r="K17" s="66"/>
      <c r="L17" s="54"/>
      <c r="M17" s="64"/>
      <c r="N17" s="65"/>
      <c r="O17" s="43"/>
      <c r="P17" s="57"/>
      <c r="Q17" s="58"/>
      <c r="R17" s="59"/>
      <c r="S17" s="51"/>
      <c r="T17" s="52"/>
      <c r="U17" s="53"/>
      <c r="V17" s="54"/>
      <c r="X17" s="22"/>
      <c r="Y17" s="22"/>
      <c r="AB17" s="13"/>
      <c r="AG17" s="25" t="s">
        <v>21</v>
      </c>
      <c r="AH17" s="24" t="s">
        <v>34</v>
      </c>
      <c r="AI17" s="11">
        <v>2.2999999999999998</v>
      </c>
      <c r="AJ17" s="3">
        <v>70</v>
      </c>
      <c r="AK17" s="8"/>
      <c r="AL17" s="3"/>
    </row>
    <row r="18" spans="1:38" ht="19.5" thickBot="1" x14ac:dyDescent="0.3">
      <c r="A18" s="26"/>
      <c r="B18" s="27"/>
      <c r="C18" s="55" t="s">
        <v>39</v>
      </c>
      <c r="D18" s="55"/>
      <c r="E18" s="55"/>
      <c r="F18" s="55"/>
      <c r="G18" s="28" t="str">
        <f>IF(SUM(H12:H17)=0,"",SUM(G12:G17))</f>
        <v/>
      </c>
      <c r="H18" s="12" t="str">
        <f>IF(SUM(H12:H17)=0,"",SUM(H12:H17))</f>
        <v/>
      </c>
      <c r="I18" s="29" t="str">
        <f>IF(H18="","",(G18/H18))</f>
        <v/>
      </c>
      <c r="J18" s="12" t="str">
        <f>IF(MAX(J12:J17)=0,"",MAX(J12:J17))</f>
        <v/>
      </c>
      <c r="K18" s="30" t="str">
        <f>IF(AND(G12="",G14="",G16=""),"",(K12+K14+K16))</f>
        <v/>
      </c>
      <c r="L18" s="31" t="str">
        <f>IF(L12="","",SUM(L12:L17))</f>
        <v/>
      </c>
      <c r="M18" s="55" t="s">
        <v>39</v>
      </c>
      <c r="N18" s="55"/>
      <c r="O18" s="55"/>
      <c r="P18" s="55"/>
      <c r="Q18" s="28" t="str">
        <f>IF(SUM(R12:R17)=0,"",SUM(Q12:Q17))</f>
        <v/>
      </c>
      <c r="R18" s="12" t="str">
        <f>H18</f>
        <v/>
      </c>
      <c r="S18" s="29" t="str">
        <f>IF(R18="","",(Q18/R18))</f>
        <v/>
      </c>
      <c r="T18" s="12" t="str">
        <f>IF(MAX(T12:T17)=0,"",MAX(T12:T17))</f>
        <v/>
      </c>
      <c r="U18" s="30" t="str">
        <f>IF(AND(Q12="",Q14="",Q16=""),"",(U12+U14+U16))</f>
        <v/>
      </c>
      <c r="V18" s="32" t="str">
        <f>IF(V12="","",SUM(V12:V17))</f>
        <v/>
      </c>
      <c r="AB18" s="13"/>
      <c r="AG18" s="25" t="s">
        <v>33</v>
      </c>
      <c r="AH18" s="24" t="s">
        <v>34</v>
      </c>
      <c r="AI18" s="11">
        <v>1.9</v>
      </c>
      <c r="AJ18" s="3">
        <v>60</v>
      </c>
      <c r="AK18" s="8"/>
      <c r="AL18" s="3"/>
    </row>
    <row r="19" spans="1:38" ht="15.75" thickBot="1" x14ac:dyDescent="0.3">
      <c r="F19" s="39" t="str">
        <f t="shared" ref="F19:K19" si="0">G18</f>
        <v/>
      </c>
      <c r="G19" s="40" t="str">
        <f t="shared" si="0"/>
        <v/>
      </c>
      <c r="H19" s="41" t="str">
        <f t="shared" si="0"/>
        <v/>
      </c>
      <c r="I19" s="40" t="str">
        <f t="shared" si="0"/>
        <v/>
      </c>
      <c r="J19" s="42" t="str">
        <f t="shared" si="0"/>
        <v/>
      </c>
      <c r="K19" s="40" t="str">
        <f t="shared" si="0"/>
        <v/>
      </c>
      <c r="L19" s="40" t="str">
        <f>G20</f>
        <v/>
      </c>
      <c r="M19" s="40"/>
      <c r="N19" s="40"/>
      <c r="O19" s="40"/>
      <c r="P19" s="39" t="str">
        <f t="shared" ref="P19:U19" si="1">Q18</f>
        <v/>
      </c>
      <c r="Q19" s="40" t="str">
        <f t="shared" si="1"/>
        <v/>
      </c>
      <c r="R19" s="41" t="str">
        <f t="shared" si="1"/>
        <v/>
      </c>
      <c r="S19" s="40" t="str">
        <f t="shared" si="1"/>
        <v/>
      </c>
      <c r="T19" s="42" t="str">
        <f t="shared" si="1"/>
        <v/>
      </c>
      <c r="U19" s="40" t="str">
        <f t="shared" si="1"/>
        <v/>
      </c>
      <c r="V19" s="40" t="str">
        <f>Q20</f>
        <v/>
      </c>
      <c r="AG19" s="25" t="s">
        <v>34</v>
      </c>
      <c r="AH19" s="24" t="s">
        <v>34</v>
      </c>
      <c r="AI19" s="11">
        <v>1.6</v>
      </c>
      <c r="AJ19" s="3">
        <v>50</v>
      </c>
      <c r="AK19" s="8"/>
      <c r="AL19" s="3"/>
    </row>
    <row r="20" spans="1:38" ht="23.25" thickBot="1" x14ac:dyDescent="0.3">
      <c r="A20" s="33"/>
      <c r="B20" s="34"/>
      <c r="C20" s="56" t="s">
        <v>40</v>
      </c>
      <c r="D20" s="56"/>
      <c r="E20" s="56"/>
      <c r="F20" s="56"/>
      <c r="G20" s="50" t="str">
        <f>IF(L18="","",IF(L18=V18,1,IF(L18&gt;V18,2,0)))</f>
        <v/>
      </c>
      <c r="H20" s="50"/>
      <c r="I20" s="50"/>
      <c r="J20" s="50"/>
      <c r="K20" s="50"/>
      <c r="L20" s="50"/>
      <c r="M20" s="56" t="s">
        <v>40</v>
      </c>
      <c r="N20" s="56"/>
      <c r="O20" s="56"/>
      <c r="P20" s="56"/>
      <c r="Q20" s="50" t="str">
        <f>IF(V18="","",IF(V18=L18,1,IF(V18&gt;L18,2,0)))</f>
        <v/>
      </c>
      <c r="R20" s="50"/>
      <c r="S20" s="50"/>
      <c r="T20" s="50"/>
      <c r="U20" s="50"/>
      <c r="V20" s="50"/>
      <c r="AB20" s="13"/>
      <c r="AG20" s="35" t="s">
        <v>37</v>
      </c>
      <c r="AH20" s="24" t="s">
        <v>37</v>
      </c>
      <c r="AI20" s="11">
        <v>1.2</v>
      </c>
      <c r="AJ20" s="3">
        <v>40</v>
      </c>
      <c r="AK20" s="8"/>
      <c r="AL20" s="3"/>
    </row>
    <row r="21" spans="1:38" ht="15.75" thickBot="1" x14ac:dyDescent="0.3">
      <c r="AB21" s="14"/>
      <c r="AC21" s="14"/>
      <c r="AD21" s="9"/>
    </row>
    <row r="22" spans="1:38" ht="19.5" thickBot="1" x14ac:dyDescent="0.3">
      <c r="A22" s="47" t="s">
        <v>41</v>
      </c>
      <c r="B22" s="47"/>
      <c r="C22" s="47"/>
      <c r="D22" s="36"/>
      <c r="E22" s="36"/>
      <c r="F22" s="36"/>
      <c r="G22" s="36"/>
      <c r="H22" s="36"/>
      <c r="I22" s="36"/>
      <c r="J22" s="36" t="s">
        <v>42</v>
      </c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7"/>
      <c r="AB22" s="13"/>
    </row>
    <row r="23" spans="1:38" ht="19.5" thickBot="1" x14ac:dyDescent="0.3">
      <c r="W23" s="38"/>
      <c r="X23" s="38"/>
    </row>
    <row r="24" spans="1:38" ht="19.5" thickBot="1" x14ac:dyDescent="0.3">
      <c r="C24" s="48" t="s">
        <v>43</v>
      </c>
      <c r="D24" s="48"/>
      <c r="E24" s="48"/>
      <c r="F24" s="48"/>
      <c r="G24" s="48"/>
      <c r="H24" s="48"/>
      <c r="I24" s="48"/>
      <c r="J24" s="48"/>
      <c r="K24" s="48"/>
      <c r="L24" s="48"/>
      <c r="M24" s="48" t="s">
        <v>43</v>
      </c>
      <c r="N24" s="48"/>
      <c r="O24" s="48"/>
      <c r="P24" s="48"/>
      <c r="Q24" s="48"/>
      <c r="R24" s="48"/>
      <c r="S24" s="48"/>
      <c r="T24" s="48"/>
      <c r="U24" s="48"/>
      <c r="V24" s="48"/>
      <c r="W24" s="38"/>
      <c r="X24" s="38"/>
      <c r="AB24" s="14"/>
      <c r="AC24" s="14"/>
      <c r="AD24" s="9"/>
    </row>
    <row r="25" spans="1:38" s="38" customFormat="1" ht="19.5" thickBot="1" x14ac:dyDescent="0.3">
      <c r="A25" s="2"/>
      <c r="B25" s="2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2"/>
      <c r="X25" s="2"/>
      <c r="Y25" s="2"/>
      <c r="Z25" s="2"/>
      <c r="AA25" s="2"/>
      <c r="AB25" s="13"/>
      <c r="AC25" s="2"/>
      <c r="AD25" s="2"/>
    </row>
    <row r="28" spans="1:38" s="38" customFormat="1" ht="18.75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8" s="38" customFormat="1" ht="18.75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AB29" s="2"/>
      <c r="AC29" s="2"/>
      <c r="AD29" s="2"/>
    </row>
  </sheetData>
  <sheetProtection selectLockedCells="1"/>
  <mergeCells count="82">
    <mergeCell ref="A3:V3"/>
    <mergeCell ref="A5:L5"/>
    <mergeCell ref="M5:V5"/>
    <mergeCell ref="C6:E6"/>
    <mergeCell ref="A7:B7"/>
    <mergeCell ref="C7:G7"/>
    <mergeCell ref="H7:I7"/>
    <mergeCell ref="J7:N7"/>
    <mergeCell ref="O7:P7"/>
    <mergeCell ref="Q7:V7"/>
    <mergeCell ref="E4:Q4"/>
    <mergeCell ref="C9:E9"/>
    <mergeCell ref="F9:L9"/>
    <mergeCell ref="M9:O9"/>
    <mergeCell ref="P9:V9"/>
    <mergeCell ref="C11:D11"/>
    <mergeCell ref="M11:N11"/>
    <mergeCell ref="S12:S13"/>
    <mergeCell ref="T12:T13"/>
    <mergeCell ref="U12:U13"/>
    <mergeCell ref="V12:V13"/>
    <mergeCell ref="J12:J13"/>
    <mergeCell ref="K12:K13"/>
    <mergeCell ref="L12:L13"/>
    <mergeCell ref="P12:P13"/>
    <mergeCell ref="Q12:Q13"/>
    <mergeCell ref="R12:R13"/>
    <mergeCell ref="I12:I13"/>
    <mergeCell ref="M12:N13"/>
    <mergeCell ref="A14:A15"/>
    <mergeCell ref="B14:B15"/>
    <mergeCell ref="F14:F15"/>
    <mergeCell ref="G14:G15"/>
    <mergeCell ref="H14:H15"/>
    <mergeCell ref="C14:D15"/>
    <mergeCell ref="I14:I15"/>
    <mergeCell ref="A12:A13"/>
    <mergeCell ref="B12:B13"/>
    <mergeCell ref="F12:F13"/>
    <mergeCell ref="G12:G13"/>
    <mergeCell ref="H12:H13"/>
    <mergeCell ref="C12:D13"/>
    <mergeCell ref="S14:S15"/>
    <mergeCell ref="T14:T15"/>
    <mergeCell ref="U14:U15"/>
    <mergeCell ref="V14:V15"/>
    <mergeCell ref="J14:J15"/>
    <mergeCell ref="K14:K15"/>
    <mergeCell ref="L14:L15"/>
    <mergeCell ref="P14:P15"/>
    <mergeCell ref="Q14:Q15"/>
    <mergeCell ref="R14:R15"/>
    <mergeCell ref="M14:N15"/>
    <mergeCell ref="P16:P17"/>
    <mergeCell ref="Q16:Q17"/>
    <mergeCell ref="R16:R17"/>
    <mergeCell ref="A16:A17"/>
    <mergeCell ref="B16:B17"/>
    <mergeCell ref="F16:F17"/>
    <mergeCell ref="G16:G17"/>
    <mergeCell ref="H16:H17"/>
    <mergeCell ref="I16:I17"/>
    <mergeCell ref="C16:D17"/>
    <mergeCell ref="M16:N17"/>
    <mergeCell ref="J16:J17"/>
    <mergeCell ref="K16:K17"/>
    <mergeCell ref="L16:L17"/>
    <mergeCell ref="C18:F18"/>
    <mergeCell ref="M18:P18"/>
    <mergeCell ref="C20:F20"/>
    <mergeCell ref="G20:L20"/>
    <mergeCell ref="M20:P20"/>
    <mergeCell ref="Q20:V20"/>
    <mergeCell ref="S16:S17"/>
    <mergeCell ref="T16:T17"/>
    <mergeCell ref="U16:U17"/>
    <mergeCell ref="V16:V17"/>
    <mergeCell ref="A22:C22"/>
    <mergeCell ref="C24:L24"/>
    <mergeCell ref="M24:V24"/>
    <mergeCell ref="C25:L25"/>
    <mergeCell ref="M25:V25"/>
  </mergeCells>
  <conditionalFormatting sqref="G12:H17 J12:J17 Q12:Q17 T12:T17">
    <cfRule type="containsBlanks" dxfId="1" priority="1">
      <formula>LEN(TRIM(G12))=0</formula>
    </cfRule>
  </conditionalFormatting>
  <conditionalFormatting sqref="M5:V5 C7:G7 J7:N7 Q7:V7 F9:L9 P9:V9 C12 M12 E12:E17 O12:O17 C14 M14 C16 M16">
    <cfRule type="containsBlanks" dxfId="0" priority="2">
      <formula>LEN(TRIM(C5))=0</formula>
    </cfRule>
  </conditionalFormatting>
  <dataValidations count="3">
    <dataValidation type="list" allowBlank="1" showInputMessage="1" showErrorMessage="1" sqref="E13 O13 E15 O15 E17 O17" xr:uid="{A4D7533D-3643-4984-9957-343407884C57}">
      <formula1>$AG$14:$AG$20</formula1>
      <formula2>0</formula2>
    </dataValidation>
    <dataValidation type="list" allowBlank="1" showInputMessage="1" showErrorMessage="1" sqref="M5:V5" xr:uid="{E0B6483C-D63B-4596-B137-AC455E72CA3B}">
      <formula1>$AH$1:$AJ$1</formula1>
      <formula2>0</formula2>
    </dataValidation>
    <dataValidation type="list" allowBlank="1" showErrorMessage="1" sqref="B12:B17" xr:uid="{A13A7748-7327-402B-B04D-566F94574114}">
      <formula1>#REF!</formula1>
      <formula2>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Version 24-11-2021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Poirot</dc:creator>
  <cp:lastModifiedBy>Dominique Poirot</cp:lastModifiedBy>
  <dcterms:created xsi:type="dcterms:W3CDTF">2021-11-24T11:22:50Z</dcterms:created>
  <dcterms:modified xsi:type="dcterms:W3CDTF">2023-10-28T08:26:31Z</dcterms:modified>
</cp:coreProperties>
</file>