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2.xml" ContentType="application/vnd.ms-excel.slicer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mto\Dropbox\CD57\CD57\"/>
    </mc:Choice>
  </mc:AlternateContent>
  <xr:revisionPtr revIDLastSave="0" documentId="13_ncr:1_{DC70AFD1-72C0-43DA-BF50-073FE12E2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rier Moselle " sheetId="6" r:id="rId1"/>
    <sheet name="Calendrier NV" sheetId="7" r:id="rId2"/>
    <sheet name="Feuil4" sheetId="8" state="hidden" r:id="rId3"/>
    <sheet name="2024-2025 EQUIPES" sheetId="4" state="hidden" r:id="rId4"/>
    <sheet name="2024-2025" sheetId="1" state="hidden" r:id="rId5"/>
    <sheet name="Feuil1" sheetId="5" state="hidden" r:id="rId6"/>
    <sheet name="LISTE" sheetId="2" state="hidden" r:id="rId7"/>
    <sheet name="Frais joueurs" sheetId="3" state="hidden" r:id="rId8"/>
  </sheets>
  <definedNames>
    <definedName name="Segment_EQUIPE1">#N/A</definedName>
    <definedName name="Segment_INDIVIDUEL">#N/A</definedName>
    <definedName name="Segment_INDIVIDUEL1">#N/A</definedName>
    <definedName name="Segment_MODE_DE_JEUX">#N/A</definedName>
    <definedName name="Segment_VEHICULE_JOUEUR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  <x14:slicerCache r:id="rId11"/>
        <x14:slicerCache r:id="rId12"/>
        <x14:slicerCache r:id="rId13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138" i="8"/>
  <c r="C81" i="8"/>
  <c r="C139" i="8"/>
  <c r="C140" i="8"/>
  <c r="C120" i="8"/>
  <c r="C141" i="8"/>
  <c r="C90" i="8"/>
  <c r="C91" i="8"/>
  <c r="C110" i="8"/>
  <c r="C111" i="8"/>
  <c r="C106" i="8"/>
  <c r="C121" i="8"/>
  <c r="C142" i="8"/>
  <c r="C143" i="8"/>
  <c r="C82" i="8"/>
  <c r="C112" i="8"/>
  <c r="C122" i="8"/>
  <c r="C144" i="8"/>
  <c r="C107" i="8"/>
  <c r="C118" i="8"/>
  <c r="C145" i="8"/>
  <c r="C146" i="8"/>
  <c r="C147" i="8"/>
  <c r="C89" i="8"/>
  <c r="C67" i="8"/>
  <c r="C69" i="8"/>
  <c r="C96" i="8"/>
  <c r="C114" i="8"/>
  <c r="C97" i="8"/>
  <c r="C115" i="8"/>
  <c r="C33" i="8"/>
  <c r="C34" i="8"/>
  <c r="C101" i="8"/>
  <c r="C102" i="8"/>
  <c r="C92" i="8"/>
  <c r="C116" i="8"/>
  <c r="C117" i="8"/>
  <c r="C75" i="8"/>
  <c r="C70" i="8"/>
  <c r="C103" i="8"/>
  <c r="C108" i="8"/>
  <c r="C109" i="8"/>
  <c r="C93" i="8"/>
  <c r="C104" i="8"/>
  <c r="C135" i="8"/>
  <c r="C136" i="8"/>
  <c r="C137" i="8"/>
  <c r="C66" i="8"/>
  <c r="C78" i="8"/>
  <c r="C47" i="8"/>
  <c r="C53" i="8"/>
  <c r="C54" i="8"/>
  <c r="C55" i="8"/>
  <c r="C56" i="8"/>
  <c r="C57" i="8"/>
  <c r="C129" i="8"/>
  <c r="C130" i="8"/>
  <c r="C80" i="8"/>
  <c r="C94" i="8"/>
  <c r="C77" i="8"/>
  <c r="C79" i="8"/>
  <c r="C65" i="8"/>
  <c r="C131" i="8"/>
  <c r="C87" i="8"/>
  <c r="C99" i="8"/>
  <c r="C100" i="8"/>
  <c r="C132" i="8"/>
  <c r="C95" i="8"/>
  <c r="C119" i="8"/>
  <c r="C133" i="8"/>
  <c r="C134" i="8"/>
  <c r="C46" i="8"/>
  <c r="C31" i="8"/>
  <c r="C35" i="8"/>
  <c r="C36" i="8"/>
  <c r="C37" i="8"/>
  <c r="C39" i="8"/>
  <c r="C40" i="8"/>
  <c r="C27" i="8"/>
  <c r="C28" i="8"/>
  <c r="C58" i="8"/>
  <c r="C76" i="8"/>
  <c r="C60" i="8"/>
  <c r="C61" i="8"/>
  <c r="C62" i="8"/>
  <c r="C59" i="8"/>
  <c r="C64" i="8"/>
  <c r="C73" i="8"/>
  <c r="C83" i="8"/>
  <c r="C84" i="8"/>
  <c r="C86" i="8"/>
  <c r="C88" i="8"/>
  <c r="C113" i="8"/>
  <c r="C127" i="8"/>
  <c r="C128" i="8"/>
  <c r="C30" i="8"/>
  <c r="C15" i="8"/>
  <c r="C21" i="8"/>
  <c r="C22" i="8"/>
  <c r="C23" i="8"/>
  <c r="C18" i="8"/>
  <c r="C19" i="8"/>
  <c r="C16" i="8"/>
  <c r="C17" i="8"/>
  <c r="C29" i="8"/>
  <c r="C44" i="8"/>
  <c r="C41" i="8"/>
  <c r="C42" i="8"/>
  <c r="C43" i="8"/>
  <c r="C45" i="8"/>
  <c r="C52" i="8"/>
  <c r="C63" i="8"/>
  <c r="C71" i="8"/>
  <c r="C72" i="8"/>
  <c r="C74" i="8"/>
  <c r="C85" i="8"/>
  <c r="C105" i="8"/>
  <c r="C125" i="8"/>
  <c r="C126" i="8"/>
  <c r="C14" i="8"/>
  <c r="C5" i="8"/>
  <c r="C6" i="8"/>
  <c r="C7" i="8"/>
  <c r="C8" i="8"/>
  <c r="C9" i="8"/>
  <c r="C10" i="8"/>
  <c r="C11" i="8"/>
  <c r="C12" i="8"/>
  <c r="C13" i="8"/>
  <c r="C20" i="8"/>
  <c r="C24" i="8"/>
  <c r="C25" i="8"/>
  <c r="C26" i="8"/>
  <c r="C32" i="8"/>
  <c r="C38" i="8"/>
  <c r="C48" i="8"/>
  <c r="C49" i="8"/>
  <c r="C50" i="8"/>
  <c r="C51" i="8"/>
  <c r="C68" i="8"/>
  <c r="C98" i="8"/>
  <c r="C123" i="8"/>
  <c r="C124" i="8"/>
  <c r="AV53" i="6" l="1"/>
  <c r="AU53" i="6"/>
  <c r="AT53" i="6"/>
  <c r="AS53" i="6"/>
  <c r="AR53" i="6"/>
  <c r="AQ53" i="6"/>
  <c r="AP53" i="6"/>
  <c r="AO53" i="6"/>
  <c r="AM53" i="6"/>
  <c r="AK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H24" i="5" l="1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31" i="5"/>
  <c r="G31" i="5"/>
  <c r="F31" i="5"/>
  <c r="E31" i="5"/>
  <c r="D31" i="5"/>
  <c r="C31" i="5"/>
  <c r="C27" i="5"/>
  <c r="D27" i="5"/>
  <c r="E27" i="5"/>
  <c r="F27" i="5"/>
  <c r="G27" i="5"/>
  <c r="H27" i="5"/>
  <c r="C28" i="5"/>
  <c r="D28" i="5"/>
  <c r="E28" i="5"/>
  <c r="F28" i="5"/>
  <c r="G28" i="5"/>
  <c r="H28" i="5"/>
  <c r="H30" i="5"/>
  <c r="G30" i="5"/>
  <c r="F30" i="5"/>
  <c r="E30" i="5"/>
  <c r="D30" i="5"/>
  <c r="C30" i="5"/>
  <c r="H26" i="5"/>
  <c r="G26" i="5"/>
  <c r="F26" i="5"/>
  <c r="E26" i="5"/>
  <c r="D26" i="5"/>
  <c r="C26" i="5"/>
  <c r="H20" i="5"/>
  <c r="G20" i="5"/>
  <c r="F20" i="5"/>
  <c r="E20" i="5"/>
  <c r="D20" i="5"/>
  <c r="C20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H15" i="5"/>
  <c r="G15" i="5"/>
  <c r="F15" i="5"/>
  <c r="E15" i="5"/>
  <c r="D15" i="5"/>
  <c r="C15" i="5"/>
  <c r="C4" i="5"/>
  <c r="D4" i="5"/>
  <c r="E4" i="5"/>
  <c r="F4" i="5"/>
  <c r="G4" i="5"/>
  <c r="H4" i="5"/>
  <c r="C5" i="5"/>
  <c r="D5" i="5"/>
  <c r="E5" i="5"/>
  <c r="F5" i="5"/>
  <c r="G5" i="5"/>
  <c r="H5" i="5"/>
  <c r="C6" i="5"/>
  <c r="D6" i="5"/>
  <c r="E6" i="5"/>
  <c r="F6" i="5"/>
  <c r="G6" i="5"/>
  <c r="H6" i="5"/>
  <c r="H3" i="5"/>
  <c r="G3" i="5"/>
  <c r="F3" i="5"/>
  <c r="E3" i="5"/>
  <c r="D3" i="5"/>
  <c r="C3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8" i="5"/>
  <c r="H8" i="5"/>
  <c r="G8" i="5"/>
  <c r="F8" i="5"/>
  <c r="E8" i="5"/>
  <c r="D8" i="5"/>
  <c r="A1" i="4"/>
  <c r="J2" i="2"/>
  <c r="L2" i="2"/>
  <c r="J43" i="2"/>
  <c r="A1" i="1"/>
  <c r="U2" i="2"/>
  <c r="T2" i="2"/>
  <c r="S2" i="2"/>
  <c r="AL2" i="3" l="1"/>
  <c r="AL22" i="3"/>
  <c r="AL42" i="3"/>
  <c r="BP2" i="3"/>
  <c r="BF22" i="3"/>
  <c r="BF2" i="3"/>
  <c r="AV2" i="3"/>
  <c r="BI78" i="3"/>
  <c r="BI77" i="3"/>
  <c r="BI76" i="3"/>
  <c r="BI75" i="3"/>
  <c r="BI74" i="3"/>
  <c r="BI73" i="3"/>
  <c r="BI72" i="3"/>
  <c r="BI71" i="3"/>
  <c r="BI70" i="3"/>
  <c r="BI69" i="3"/>
  <c r="BI68" i="3"/>
  <c r="BI67" i="3"/>
  <c r="BI66" i="3"/>
  <c r="BI65" i="3"/>
  <c r="BI64" i="3"/>
  <c r="BP62" i="3"/>
  <c r="BK62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P42" i="3"/>
  <c r="BK42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P22" i="3"/>
  <c r="BK22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K2" i="3"/>
  <c r="BF62" i="3"/>
  <c r="AV62" i="3"/>
  <c r="BF42" i="3"/>
  <c r="AV42" i="3"/>
  <c r="AV22" i="3"/>
  <c r="AB42" i="3"/>
  <c r="AB22" i="3"/>
  <c r="AB2" i="3"/>
  <c r="R2" i="3"/>
  <c r="R22" i="3"/>
  <c r="R42" i="3"/>
  <c r="H42" i="3"/>
  <c r="H22" i="3"/>
  <c r="H2" i="3"/>
  <c r="A74" i="3"/>
  <c r="K74" i="3"/>
  <c r="U74" i="3"/>
  <c r="AE74" i="3"/>
  <c r="AO74" i="3"/>
  <c r="AY74" i="3"/>
  <c r="A75" i="3"/>
  <c r="K75" i="3"/>
  <c r="U75" i="3"/>
  <c r="AE75" i="3"/>
  <c r="AO75" i="3"/>
  <c r="AY75" i="3"/>
  <c r="A76" i="3"/>
  <c r="K76" i="3"/>
  <c r="U76" i="3"/>
  <c r="AE76" i="3"/>
  <c r="AO76" i="3"/>
  <c r="AY76" i="3"/>
  <c r="A77" i="3"/>
  <c r="K77" i="3"/>
  <c r="U77" i="3"/>
  <c r="AE77" i="3"/>
  <c r="AO77" i="3"/>
  <c r="AY77" i="3"/>
  <c r="A78" i="3"/>
  <c r="K78" i="3"/>
  <c r="U78" i="3"/>
  <c r="AE78" i="3"/>
  <c r="AO78" i="3"/>
  <c r="AY78" i="3"/>
  <c r="A54" i="3"/>
  <c r="K54" i="3"/>
  <c r="U54" i="3"/>
  <c r="AE54" i="3"/>
  <c r="AO54" i="3"/>
  <c r="AY54" i="3"/>
  <c r="A55" i="3"/>
  <c r="K55" i="3"/>
  <c r="U55" i="3"/>
  <c r="AE55" i="3"/>
  <c r="AO55" i="3"/>
  <c r="AY55" i="3"/>
  <c r="A56" i="3"/>
  <c r="K56" i="3"/>
  <c r="U56" i="3"/>
  <c r="AE56" i="3"/>
  <c r="AO56" i="3"/>
  <c r="AY56" i="3"/>
  <c r="A57" i="3"/>
  <c r="K57" i="3"/>
  <c r="U57" i="3"/>
  <c r="AE57" i="3"/>
  <c r="AO57" i="3"/>
  <c r="AY57" i="3"/>
  <c r="A58" i="3"/>
  <c r="K58" i="3"/>
  <c r="U58" i="3"/>
  <c r="AE58" i="3"/>
  <c r="AO58" i="3"/>
  <c r="AY58" i="3"/>
  <c r="A34" i="3"/>
  <c r="K34" i="3"/>
  <c r="U34" i="3"/>
  <c r="AE34" i="3"/>
  <c r="AO34" i="3"/>
  <c r="AY34" i="3"/>
  <c r="A35" i="3"/>
  <c r="K35" i="3"/>
  <c r="U35" i="3"/>
  <c r="AE35" i="3"/>
  <c r="AO35" i="3"/>
  <c r="AY35" i="3"/>
  <c r="A36" i="3"/>
  <c r="K36" i="3"/>
  <c r="U36" i="3"/>
  <c r="AE36" i="3"/>
  <c r="AO36" i="3"/>
  <c r="AY36" i="3"/>
  <c r="A37" i="3"/>
  <c r="K37" i="3"/>
  <c r="U37" i="3"/>
  <c r="AE37" i="3"/>
  <c r="AO37" i="3"/>
  <c r="AY37" i="3"/>
  <c r="A38" i="3"/>
  <c r="K38" i="3"/>
  <c r="U38" i="3"/>
  <c r="AE38" i="3"/>
  <c r="AO38" i="3"/>
  <c r="AY38" i="3"/>
  <c r="A14" i="3"/>
  <c r="K14" i="3"/>
  <c r="U14" i="3"/>
  <c r="AE14" i="3"/>
  <c r="AO14" i="3"/>
  <c r="AY14" i="3"/>
  <c r="A15" i="3"/>
  <c r="K15" i="3"/>
  <c r="U15" i="3"/>
  <c r="AE15" i="3"/>
  <c r="AO15" i="3"/>
  <c r="AY15" i="3"/>
  <c r="A16" i="3"/>
  <c r="K16" i="3"/>
  <c r="U16" i="3"/>
  <c r="AE16" i="3"/>
  <c r="AO16" i="3"/>
  <c r="AY16" i="3"/>
  <c r="A17" i="3"/>
  <c r="K17" i="3"/>
  <c r="U17" i="3"/>
  <c r="AE17" i="3"/>
  <c r="AO17" i="3"/>
  <c r="AY17" i="3"/>
  <c r="A18" i="3"/>
  <c r="K18" i="3"/>
  <c r="U18" i="3"/>
  <c r="AE18" i="3"/>
  <c r="AO18" i="3"/>
  <c r="AY18" i="3"/>
  <c r="K73" i="3"/>
  <c r="K72" i="3"/>
  <c r="K71" i="3"/>
  <c r="K70" i="3"/>
  <c r="K69" i="3"/>
  <c r="K68" i="3"/>
  <c r="K67" i="3"/>
  <c r="K66" i="3"/>
  <c r="K65" i="3"/>
  <c r="K64" i="3"/>
  <c r="K53" i="3"/>
  <c r="K52" i="3"/>
  <c r="K51" i="3"/>
  <c r="K50" i="3"/>
  <c r="K49" i="3"/>
  <c r="K48" i="3"/>
  <c r="K47" i="3"/>
  <c r="K46" i="3"/>
  <c r="K45" i="3"/>
  <c r="K44" i="3"/>
  <c r="K33" i="3"/>
  <c r="K32" i="3"/>
  <c r="K31" i="3"/>
  <c r="K30" i="3"/>
  <c r="K29" i="3"/>
  <c r="K28" i="3"/>
  <c r="K27" i="3"/>
  <c r="K26" i="3"/>
  <c r="K25" i="3"/>
  <c r="K24" i="3"/>
  <c r="K13" i="3"/>
  <c r="K12" i="3"/>
  <c r="K11" i="3"/>
  <c r="K10" i="3"/>
  <c r="K9" i="3"/>
  <c r="K8" i="3"/>
  <c r="K7" i="3"/>
  <c r="K6" i="3"/>
  <c r="K5" i="3"/>
  <c r="K4" i="3"/>
  <c r="U73" i="3"/>
  <c r="U72" i="3"/>
  <c r="U71" i="3"/>
  <c r="U70" i="3"/>
  <c r="U69" i="3"/>
  <c r="U68" i="3"/>
  <c r="U67" i="3"/>
  <c r="U66" i="3"/>
  <c r="U65" i="3"/>
  <c r="U64" i="3"/>
  <c r="U53" i="3"/>
  <c r="U52" i="3"/>
  <c r="U51" i="3"/>
  <c r="U50" i="3"/>
  <c r="U49" i="3"/>
  <c r="U48" i="3"/>
  <c r="U47" i="3"/>
  <c r="U46" i="3"/>
  <c r="U45" i="3"/>
  <c r="U44" i="3"/>
  <c r="U33" i="3"/>
  <c r="U32" i="3"/>
  <c r="U31" i="3"/>
  <c r="U30" i="3"/>
  <c r="U29" i="3"/>
  <c r="U28" i="3"/>
  <c r="U27" i="3"/>
  <c r="U26" i="3"/>
  <c r="U25" i="3"/>
  <c r="U24" i="3"/>
  <c r="U13" i="3"/>
  <c r="U12" i="3"/>
  <c r="U11" i="3"/>
  <c r="U10" i="3"/>
  <c r="U9" i="3"/>
  <c r="U8" i="3"/>
  <c r="U7" i="3"/>
  <c r="U6" i="3"/>
  <c r="U5" i="3"/>
  <c r="U4" i="3"/>
  <c r="AE73" i="3"/>
  <c r="AE72" i="3"/>
  <c r="AE71" i="3"/>
  <c r="AE70" i="3"/>
  <c r="AE69" i="3"/>
  <c r="AE68" i="3"/>
  <c r="AE67" i="3"/>
  <c r="AE66" i="3"/>
  <c r="AE65" i="3"/>
  <c r="AE64" i="3"/>
  <c r="AE53" i="3"/>
  <c r="AE52" i="3"/>
  <c r="AE51" i="3"/>
  <c r="AE50" i="3"/>
  <c r="AE49" i="3"/>
  <c r="AE48" i="3"/>
  <c r="AE47" i="3"/>
  <c r="AE46" i="3"/>
  <c r="AE45" i="3"/>
  <c r="AE44" i="3"/>
  <c r="AE33" i="3"/>
  <c r="AE32" i="3"/>
  <c r="AE31" i="3"/>
  <c r="AE30" i="3"/>
  <c r="AE29" i="3"/>
  <c r="AE28" i="3"/>
  <c r="AE27" i="3"/>
  <c r="AE26" i="3"/>
  <c r="AE25" i="3"/>
  <c r="AE24" i="3"/>
  <c r="AE13" i="3"/>
  <c r="AE12" i="3"/>
  <c r="AE11" i="3"/>
  <c r="AE10" i="3"/>
  <c r="AE9" i="3"/>
  <c r="AE8" i="3"/>
  <c r="AE7" i="3"/>
  <c r="AE6" i="3"/>
  <c r="AE5" i="3"/>
  <c r="AE4" i="3"/>
  <c r="AO73" i="3"/>
  <c r="AO72" i="3"/>
  <c r="AO71" i="3"/>
  <c r="AO70" i="3"/>
  <c r="AO69" i="3"/>
  <c r="AO68" i="3"/>
  <c r="AO67" i="3"/>
  <c r="AO66" i="3"/>
  <c r="AO65" i="3"/>
  <c r="AO64" i="3"/>
  <c r="AO53" i="3"/>
  <c r="AO52" i="3"/>
  <c r="AO51" i="3"/>
  <c r="AO50" i="3"/>
  <c r="AO49" i="3"/>
  <c r="AO48" i="3"/>
  <c r="AO47" i="3"/>
  <c r="AO46" i="3"/>
  <c r="AO45" i="3"/>
  <c r="AO44" i="3"/>
  <c r="AO33" i="3"/>
  <c r="AO32" i="3"/>
  <c r="AO31" i="3"/>
  <c r="AO30" i="3"/>
  <c r="AO29" i="3"/>
  <c r="AO28" i="3"/>
  <c r="AO27" i="3"/>
  <c r="AO26" i="3"/>
  <c r="AO25" i="3"/>
  <c r="AO24" i="3"/>
  <c r="AO13" i="3"/>
  <c r="AO12" i="3"/>
  <c r="AO11" i="3"/>
  <c r="AO10" i="3"/>
  <c r="AO9" i="3"/>
  <c r="AO8" i="3"/>
  <c r="AO7" i="3"/>
  <c r="AO6" i="3"/>
  <c r="AO5" i="3"/>
  <c r="AO4" i="3"/>
  <c r="AY73" i="3"/>
  <c r="AY72" i="3"/>
  <c r="AY71" i="3"/>
  <c r="AY70" i="3"/>
  <c r="AY69" i="3"/>
  <c r="AY68" i="3"/>
  <c r="AY67" i="3"/>
  <c r="AY66" i="3"/>
  <c r="AY65" i="3"/>
  <c r="AY64" i="3"/>
  <c r="AY53" i="3"/>
  <c r="AY52" i="3"/>
  <c r="AY51" i="3"/>
  <c r="AY50" i="3"/>
  <c r="AY49" i="3"/>
  <c r="AY48" i="3"/>
  <c r="AY47" i="3"/>
  <c r="AY46" i="3"/>
  <c r="AY45" i="3"/>
  <c r="AY44" i="3"/>
  <c r="AY33" i="3"/>
  <c r="AY32" i="3"/>
  <c r="AY31" i="3"/>
  <c r="AY30" i="3"/>
  <c r="AY29" i="3"/>
  <c r="AY28" i="3"/>
  <c r="AY27" i="3"/>
  <c r="AY26" i="3"/>
  <c r="AY25" i="3"/>
  <c r="AY24" i="3"/>
  <c r="AY13" i="3"/>
  <c r="AY12" i="3"/>
  <c r="AY11" i="3"/>
  <c r="AY10" i="3"/>
  <c r="AY9" i="3"/>
  <c r="AY8" i="3"/>
  <c r="AY7" i="3"/>
  <c r="AY6" i="3"/>
  <c r="AY5" i="3"/>
  <c r="AY4" i="3"/>
  <c r="A65" i="3"/>
  <c r="A66" i="3"/>
  <c r="A67" i="3"/>
  <c r="A68" i="3"/>
  <c r="A69" i="3"/>
  <c r="A70" i="3"/>
  <c r="A71" i="3"/>
  <c r="A72" i="3"/>
  <c r="A73" i="3"/>
  <c r="A64" i="3"/>
  <c r="A45" i="3"/>
  <c r="A46" i="3"/>
  <c r="A47" i="3"/>
  <c r="A48" i="3"/>
  <c r="A49" i="3"/>
  <c r="A50" i="3"/>
  <c r="A51" i="3"/>
  <c r="A52" i="3"/>
  <c r="A53" i="3"/>
  <c r="A44" i="3"/>
  <c r="A25" i="3"/>
  <c r="A26" i="3"/>
  <c r="A27" i="3"/>
  <c r="A28" i="3"/>
  <c r="A29" i="3"/>
  <c r="A30" i="3"/>
  <c r="A31" i="3"/>
  <c r="A32" i="3"/>
  <c r="A33" i="3"/>
  <c r="A24" i="3"/>
  <c r="A5" i="3"/>
  <c r="A6" i="3"/>
  <c r="A7" i="3"/>
  <c r="A8" i="3"/>
  <c r="A9" i="3"/>
  <c r="A10" i="3"/>
  <c r="A11" i="3"/>
  <c r="A12" i="3"/>
  <c r="A13" i="3"/>
  <c r="A4" i="3"/>
  <c r="BA62" i="3"/>
  <c r="AQ62" i="3"/>
  <c r="BA42" i="3"/>
  <c r="AQ42" i="3"/>
  <c r="BA22" i="3"/>
  <c r="AQ22" i="3"/>
  <c r="BA2" i="3"/>
  <c r="AQ2" i="3"/>
  <c r="AL62" i="3"/>
  <c r="AG62" i="3"/>
  <c r="AB62" i="3"/>
  <c r="X62" i="3"/>
  <c r="AG42" i="3"/>
  <c r="X42" i="3"/>
  <c r="AG22" i="3"/>
  <c r="X22" i="3"/>
  <c r="AG2" i="3"/>
  <c r="X2" i="3"/>
  <c r="M62" i="3"/>
  <c r="M42" i="3"/>
  <c r="H62" i="3"/>
  <c r="C62" i="3"/>
  <c r="C42" i="3"/>
  <c r="M22" i="3"/>
  <c r="M2" i="3"/>
  <c r="C22" i="3"/>
  <c r="J37" i="2"/>
  <c r="J38" i="2"/>
  <c r="J39" i="2"/>
  <c r="J40" i="2"/>
  <c r="L37" i="2"/>
  <c r="L38" i="2"/>
  <c r="L39" i="2"/>
  <c r="L40" i="2"/>
  <c r="J41" i="2"/>
  <c r="J42" i="2"/>
  <c r="L41" i="2"/>
  <c r="L4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43" i="2"/>
  <c r="L44" i="2"/>
  <c r="L4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44" i="2"/>
  <c r="J45" i="2"/>
  <c r="C2" i="3" l="1"/>
  <c r="BN64" i="3" l="1"/>
  <c r="BF75" i="3"/>
  <c r="BK65" i="3"/>
  <c r="BF76" i="3"/>
  <c r="BL67" i="3"/>
  <c r="BM67" i="3"/>
  <c r="BL73" i="3"/>
  <c r="BB67" i="3"/>
  <c r="BM64" i="3"/>
  <c r="BA72" i="3"/>
  <c r="BQ64" i="3"/>
  <c r="BA70" i="3"/>
  <c r="BF67" i="3"/>
  <c r="BM74" i="3"/>
  <c r="BK78" i="3"/>
  <c r="BO70" i="3"/>
  <c r="BL70" i="3"/>
  <c r="BO68" i="3"/>
  <c r="BC76" i="3"/>
  <c r="BN65" i="3"/>
  <c r="BP66" i="3"/>
  <c r="BN78" i="3"/>
  <c r="BB72" i="3"/>
  <c r="BK71" i="3"/>
  <c r="BO64" i="3"/>
  <c r="BP75" i="3"/>
  <c r="BC68" i="3"/>
  <c r="BM68" i="3"/>
  <c r="BE77" i="3"/>
  <c r="BC64" i="3"/>
  <c r="BK75" i="3"/>
  <c r="BO76" i="3"/>
  <c r="BG67" i="3"/>
  <c r="BE75" i="3"/>
  <c r="BB77" i="3"/>
  <c r="BP64" i="3"/>
  <c r="BO72" i="3"/>
  <c r="BL72" i="3"/>
  <c r="BE78" i="3"/>
  <c r="BE68" i="3"/>
  <c r="BN73" i="3"/>
  <c r="BQ77" i="3"/>
  <c r="BE74" i="3"/>
  <c r="BN76" i="3"/>
  <c r="BA77" i="3"/>
  <c r="AZ68" i="3"/>
  <c r="BD64" i="3"/>
  <c r="BM75" i="3"/>
  <c r="BP73" i="3"/>
  <c r="BF69" i="3"/>
  <c r="BF72" i="3"/>
  <c r="BP72" i="3"/>
  <c r="BF71" i="3"/>
  <c r="BP65" i="3"/>
  <c r="BB70" i="3"/>
  <c r="BO74" i="3"/>
  <c r="BQ73" i="3"/>
  <c r="BJ64" i="3"/>
  <c r="BE69" i="3"/>
  <c r="BM76" i="3"/>
  <c r="BN66" i="3"/>
  <c r="BO65" i="3"/>
  <c r="BG70" i="3"/>
  <c r="BK70" i="3"/>
  <c r="BL66" i="3"/>
  <c r="BD78" i="3"/>
  <c r="BQ71" i="3"/>
  <c r="BM69" i="3"/>
  <c r="BJ69" i="3"/>
  <c r="BO75" i="3"/>
  <c r="BL74" i="3"/>
  <c r="BL76" i="3"/>
  <c r="BC70" i="3"/>
  <c r="AZ66" i="3"/>
  <c r="BL77" i="3"/>
  <c r="BB73" i="3"/>
  <c r="BF74" i="3"/>
  <c r="BF70" i="3"/>
  <c r="BD75" i="3"/>
  <c r="BN70" i="3"/>
  <c r="BQ65" i="3"/>
  <c r="BO66" i="3"/>
  <c r="BA64" i="3"/>
  <c r="BB66" i="3"/>
  <c r="BE72" i="3"/>
  <c r="BD70" i="3"/>
  <c r="BP70" i="3"/>
  <c r="BM78" i="3"/>
  <c r="BF77" i="3"/>
  <c r="BA65" i="3"/>
  <c r="BN68" i="3"/>
  <c r="BC72" i="3"/>
  <c r="BN75" i="3"/>
  <c r="BD66" i="3"/>
  <c r="BJ71" i="3"/>
  <c r="BJ76" i="3"/>
  <c r="BE64" i="3"/>
  <c r="BB64" i="3"/>
  <c r="BE73" i="3"/>
  <c r="BO78" i="3"/>
  <c r="BA69" i="3"/>
  <c r="BB69" i="3"/>
  <c r="BG65" i="3"/>
  <c r="BJ72" i="3"/>
  <c r="BG69" i="3"/>
  <c r="BL65" i="3"/>
  <c r="BQ69" i="3"/>
  <c r="BA75" i="3"/>
  <c r="BQ75" i="3"/>
  <c r="BN67" i="3"/>
  <c r="BM70" i="3"/>
  <c r="BF68" i="3"/>
  <c r="AZ76" i="3"/>
  <c r="BK66" i="3"/>
  <c r="BJ68" i="3"/>
  <c r="BG76" i="3"/>
  <c r="BJ70" i="3"/>
  <c r="BD72" i="3"/>
  <c r="BC75" i="3"/>
  <c r="BG75" i="3"/>
  <c r="BL64" i="3"/>
  <c r="BA67" i="3"/>
  <c r="BD65" i="3"/>
  <c r="BC69" i="3"/>
  <c r="BQ78" i="3"/>
  <c r="BO69" i="3"/>
  <c r="BO67" i="3"/>
  <c r="BO73" i="3"/>
  <c r="BO77" i="3"/>
  <c r="BM65" i="3"/>
  <c r="BA74" i="3"/>
  <c r="BC66" i="3"/>
  <c r="BC78" i="3"/>
  <c r="BB65" i="3"/>
  <c r="BP77" i="3"/>
  <c r="BN77" i="3"/>
  <c r="BD69" i="3"/>
  <c r="BP71" i="3"/>
  <c r="BP78" i="3"/>
  <c r="BA71" i="3"/>
  <c r="BE70" i="3"/>
  <c r="BM71" i="3"/>
  <c r="BB74" i="3"/>
  <c r="BN71" i="3"/>
  <c r="BQ67" i="3"/>
  <c r="BA76" i="3"/>
  <c r="BD74" i="3"/>
  <c r="BK76" i="3"/>
  <c r="BE67" i="3"/>
  <c r="AZ72" i="3"/>
  <c r="BJ75" i="3"/>
  <c r="BN69" i="3"/>
  <c r="BC67" i="3"/>
  <c r="BE76" i="3"/>
  <c r="AZ70" i="3"/>
  <c r="BJ74" i="3"/>
  <c r="AZ67" i="3"/>
  <c r="BF73" i="3"/>
  <c r="BC74" i="3"/>
  <c r="BP76" i="3"/>
  <c r="AZ75" i="3"/>
  <c r="BD67" i="3"/>
  <c r="BK64" i="3"/>
  <c r="BQ74" i="3"/>
  <c r="BC77" i="3"/>
  <c r="BP74" i="3"/>
  <c r="BJ66" i="3"/>
  <c r="BG78" i="3"/>
  <c r="BG72" i="3"/>
  <c r="BK67" i="3"/>
  <c r="BL68" i="3"/>
  <c r="BQ72" i="3"/>
  <c r="BB71" i="3"/>
  <c r="BG68" i="3"/>
  <c r="BC65" i="3"/>
  <c r="BJ73" i="3"/>
  <c r="BQ70" i="3"/>
  <c r="BD73" i="3"/>
  <c r="BB78" i="3"/>
  <c r="BK73" i="3"/>
  <c r="BF64" i="3"/>
  <c r="BD68" i="3"/>
  <c r="BJ65" i="3"/>
  <c r="BB75" i="3"/>
  <c r="BK77" i="3"/>
  <c r="BP69" i="3"/>
  <c r="BG77" i="3"/>
  <c r="BP68" i="3"/>
  <c r="BD76" i="3"/>
  <c r="BE65" i="3"/>
  <c r="BF65" i="3"/>
  <c r="BK69" i="3"/>
  <c r="BA73" i="3"/>
  <c r="BE71" i="3"/>
  <c r="BG73" i="3"/>
  <c r="AZ69" i="3"/>
  <c r="BL71" i="3"/>
  <c r="AZ77" i="3"/>
  <c r="BN72" i="3"/>
  <c r="BM66" i="3"/>
  <c r="AZ74" i="3"/>
  <c r="BG71" i="3"/>
  <c r="BJ77" i="3"/>
  <c r="BM72" i="3"/>
  <c r="BN74" i="3"/>
  <c r="BA78" i="3"/>
  <c r="BG66" i="3"/>
  <c r="BL78" i="3"/>
  <c r="BQ68" i="3"/>
  <c r="AZ73" i="3"/>
  <c r="BJ67" i="3"/>
  <c r="BB68" i="3"/>
  <c r="BF78" i="3"/>
  <c r="BO71" i="3"/>
  <c r="BK72" i="3"/>
  <c r="BA66" i="3"/>
  <c r="BK74" i="3"/>
  <c r="BQ76" i="3"/>
  <c r="BM77" i="3"/>
  <c r="BA68" i="3"/>
  <c r="BM73" i="3"/>
  <c r="BL75" i="3"/>
  <c r="BJ78" i="3"/>
  <c r="BG64" i="3"/>
  <c r="BC71" i="3"/>
  <c r="BE66" i="3"/>
  <c r="BD77" i="3"/>
  <c r="BF66" i="3"/>
  <c r="BK68" i="3"/>
  <c r="BD71" i="3"/>
  <c r="BG74" i="3"/>
  <c r="AZ64" i="3"/>
  <c r="BB76" i="3"/>
  <c r="BQ66" i="3"/>
  <c r="AZ65" i="3"/>
  <c r="BP67" i="3"/>
  <c r="BL69" i="3"/>
  <c r="AZ78" i="3"/>
  <c r="AZ71" i="3"/>
  <c r="BC73" i="3"/>
  <c r="R62" i="3" l="1"/>
  <c r="BN33" i="3"/>
  <c r="AJ29" i="3" l="1"/>
  <c r="V55" i="3"/>
  <c r="AL37" i="3"/>
  <c r="C38" i="3"/>
  <c r="O36" i="3"/>
  <c r="AK64" i="3"/>
  <c r="AL68" i="3"/>
  <c r="B78" i="3"/>
  <c r="AQ54" i="3"/>
  <c r="B50" i="3"/>
  <c r="I67" i="3"/>
  <c r="C30" i="3"/>
  <c r="Z52" i="3"/>
  <c r="BL18" i="3"/>
  <c r="B30" i="3"/>
  <c r="AW24" i="3"/>
  <c r="F31" i="3"/>
  <c r="BM35" i="3"/>
  <c r="C67" i="3"/>
  <c r="AS4" i="3"/>
  <c r="AR64" i="3"/>
  <c r="H46" i="3"/>
  <c r="S46" i="3"/>
  <c r="AQ6" i="3"/>
  <c r="V24" i="3"/>
  <c r="AB10" i="3"/>
  <c r="M68" i="3"/>
  <c r="AF13" i="3"/>
  <c r="G25" i="3"/>
  <c r="BM57" i="3"/>
  <c r="AM5" i="3"/>
  <c r="E16" i="3"/>
  <c r="BF38" i="3"/>
  <c r="Z11" i="3"/>
  <c r="BG32" i="3"/>
  <c r="B31" i="3"/>
  <c r="D29" i="3"/>
  <c r="M53" i="3"/>
  <c r="BK30" i="3"/>
  <c r="BP11" i="3"/>
  <c r="AM72" i="3"/>
  <c r="F46" i="3"/>
  <c r="BJ29" i="3"/>
  <c r="AH54" i="3"/>
  <c r="V58" i="3"/>
  <c r="AK37" i="3"/>
  <c r="E10" i="3"/>
  <c r="AL58" i="3"/>
  <c r="Y52" i="3"/>
  <c r="C47" i="3"/>
  <c r="G17" i="3"/>
  <c r="AG30" i="3"/>
  <c r="F13" i="3"/>
  <c r="AM70" i="3"/>
  <c r="R36" i="3"/>
  <c r="AG64" i="3"/>
  <c r="AW11" i="3"/>
  <c r="AJ56" i="3"/>
  <c r="AR29" i="3"/>
  <c r="AZ54" i="3"/>
  <c r="B55" i="3"/>
  <c r="BC49" i="3"/>
  <c r="BQ14" i="3"/>
  <c r="C37" i="3"/>
  <c r="AB78" i="3"/>
  <c r="AH18" i="3"/>
  <c r="X71" i="3"/>
  <c r="R34" i="3"/>
  <c r="H76" i="3"/>
  <c r="F69" i="3"/>
  <c r="C14" i="3"/>
  <c r="L34" i="3"/>
  <c r="Y28" i="3"/>
  <c r="AW72" i="3"/>
  <c r="AQ67" i="3"/>
  <c r="M46" i="3"/>
  <c r="BC44" i="3"/>
  <c r="Y27" i="3"/>
  <c r="AU4" i="3"/>
  <c r="AH50" i="3"/>
  <c r="O34" i="3"/>
  <c r="Q37" i="3"/>
  <c r="AJ6" i="3"/>
  <c r="BG15" i="3"/>
  <c r="BM52" i="3"/>
  <c r="BC18" i="3"/>
  <c r="X53" i="3"/>
  <c r="AG9" i="3"/>
  <c r="X38" i="3"/>
  <c r="Z38" i="3"/>
  <c r="BK48" i="3"/>
  <c r="AZ4" i="3"/>
  <c r="AG44" i="3"/>
  <c r="H34" i="3"/>
  <c r="AC70" i="3"/>
  <c r="BA25" i="3"/>
  <c r="AL13" i="3"/>
  <c r="AW58" i="3"/>
  <c r="Y73" i="3"/>
  <c r="BD29" i="3"/>
  <c r="E38" i="3"/>
  <c r="AC25" i="3"/>
  <c r="AL52" i="3"/>
  <c r="AF72" i="3"/>
  <c r="AU73" i="3"/>
  <c r="BQ18" i="3"/>
  <c r="AH30" i="3"/>
  <c r="BO53" i="3"/>
  <c r="AJ24" i="3"/>
  <c r="BA12" i="3"/>
  <c r="BC46" i="3"/>
  <c r="AP11" i="3"/>
  <c r="AK26" i="3"/>
  <c r="B68" i="3"/>
  <c r="AC65" i="3"/>
  <c r="S26" i="3"/>
  <c r="AU57" i="3"/>
  <c r="AS36" i="3"/>
  <c r="X30" i="3"/>
  <c r="V64" i="3"/>
  <c r="AV31" i="3"/>
  <c r="I27" i="3"/>
  <c r="BP32" i="3"/>
  <c r="E44" i="3"/>
  <c r="AI17" i="3"/>
  <c r="Q66" i="3"/>
  <c r="BF18" i="3"/>
  <c r="BL26" i="3"/>
  <c r="BM27" i="3"/>
  <c r="AR78" i="3"/>
  <c r="BQ57" i="3"/>
  <c r="BJ16" i="3"/>
  <c r="BK24" i="3"/>
  <c r="AH76" i="3"/>
  <c r="BM58" i="3"/>
  <c r="AV29" i="3"/>
  <c r="V76" i="3"/>
  <c r="BC14" i="3"/>
  <c r="AZ56" i="3"/>
  <c r="Y58" i="3"/>
  <c r="BO28" i="3"/>
  <c r="BM54" i="3"/>
  <c r="AA45" i="3"/>
  <c r="V72" i="3"/>
  <c r="W12" i="3"/>
  <c r="BJ37" i="3"/>
  <c r="AC37" i="3"/>
  <c r="C11" i="3"/>
  <c r="Y65" i="3"/>
  <c r="BP16" i="3"/>
  <c r="AA58" i="3"/>
  <c r="S33" i="3"/>
  <c r="R66" i="3"/>
  <c r="BG38" i="3"/>
  <c r="O44" i="3"/>
  <c r="AQ18" i="3"/>
  <c r="Z8" i="3"/>
  <c r="D51" i="3"/>
  <c r="BN28" i="3"/>
  <c r="AT11" i="3"/>
  <c r="AJ10" i="3"/>
  <c r="V77" i="3"/>
  <c r="X55" i="3"/>
  <c r="AI35" i="3"/>
  <c r="BL10" i="3"/>
  <c r="BP47" i="3"/>
  <c r="W69" i="3"/>
  <c r="V33" i="3"/>
  <c r="N65" i="3"/>
  <c r="N66" i="3"/>
  <c r="H37" i="3"/>
  <c r="V11" i="3"/>
  <c r="AC10" i="3"/>
  <c r="AT75" i="3"/>
  <c r="AI14" i="3"/>
  <c r="M70" i="3"/>
  <c r="I66" i="3"/>
  <c r="BQ9" i="3"/>
  <c r="BE18" i="3"/>
  <c r="BJ38" i="3"/>
  <c r="X34" i="3"/>
  <c r="AS25" i="3"/>
  <c r="BO56" i="3"/>
  <c r="BL34" i="3"/>
  <c r="AP64" i="3"/>
  <c r="S16" i="3"/>
  <c r="BQ32" i="3"/>
  <c r="AA75" i="3"/>
  <c r="AA27" i="3"/>
  <c r="AS17" i="3"/>
  <c r="BP10" i="3"/>
  <c r="H33" i="3"/>
  <c r="D16" i="3"/>
  <c r="AL38" i="3"/>
  <c r="R6" i="3"/>
  <c r="AC34" i="3"/>
  <c r="F49" i="3"/>
  <c r="Z76" i="3"/>
  <c r="D7" i="3"/>
  <c r="AW74" i="3"/>
  <c r="AM17" i="3"/>
  <c r="AL33" i="3"/>
  <c r="BF49" i="3"/>
  <c r="AI56" i="3"/>
  <c r="AB50" i="3"/>
  <c r="X32" i="3"/>
  <c r="L74" i="3"/>
  <c r="Q14" i="3"/>
  <c r="AR66" i="3"/>
  <c r="AK8" i="3"/>
  <c r="AF24" i="3"/>
  <c r="H7" i="3"/>
  <c r="F52" i="3"/>
  <c r="AL73" i="3"/>
  <c r="N36" i="3"/>
  <c r="AF17" i="3"/>
  <c r="W73" i="3"/>
  <c r="AG76" i="3"/>
  <c r="P38" i="3"/>
  <c r="C27" i="3"/>
  <c r="BN38" i="3"/>
  <c r="AW67" i="3"/>
  <c r="AW5" i="3"/>
  <c r="BK55" i="3"/>
  <c r="BL52" i="3"/>
  <c r="H28" i="3"/>
  <c r="P28" i="3"/>
  <c r="I50" i="3"/>
  <c r="Y8" i="3"/>
  <c r="BO10" i="3"/>
  <c r="BM17" i="3"/>
  <c r="AM33" i="3"/>
  <c r="BD44" i="3"/>
  <c r="L53" i="3"/>
  <c r="Z5" i="3"/>
  <c r="F71" i="3"/>
  <c r="L8" i="3"/>
  <c r="Z70" i="3"/>
  <c r="L67" i="3"/>
  <c r="AM66" i="3"/>
  <c r="O66" i="3"/>
  <c r="R9" i="3"/>
  <c r="AB9" i="3"/>
  <c r="B46" i="3"/>
  <c r="AQ52" i="3"/>
  <c r="AT71" i="3"/>
  <c r="I35" i="3"/>
  <c r="AT74" i="3"/>
  <c r="C50" i="3"/>
  <c r="AA56" i="3"/>
  <c r="AZ14" i="3"/>
  <c r="AV15" i="3"/>
  <c r="BJ50" i="3"/>
  <c r="AB7" i="3"/>
  <c r="F6" i="3"/>
  <c r="Z71" i="3"/>
  <c r="BD55" i="3"/>
  <c r="R35" i="3"/>
  <c r="X44" i="3"/>
  <c r="X18" i="3"/>
  <c r="AM48" i="3"/>
  <c r="Y5" i="3"/>
  <c r="L28" i="3"/>
  <c r="H47" i="3"/>
  <c r="H29" i="3"/>
  <c r="E70" i="3"/>
  <c r="M7" i="3"/>
  <c r="Q72" i="3"/>
  <c r="AZ55" i="3"/>
  <c r="AK71" i="3"/>
  <c r="AI50" i="3"/>
  <c r="BC30" i="3"/>
  <c r="AH4" i="3"/>
  <c r="R32" i="3"/>
  <c r="AW47" i="3"/>
  <c r="BC13" i="3"/>
  <c r="BM53" i="3"/>
  <c r="Q31" i="3"/>
  <c r="BC31" i="3"/>
  <c r="AU7" i="3"/>
  <c r="AU45" i="3"/>
  <c r="V18" i="3"/>
  <c r="AF57" i="3"/>
  <c r="BJ48" i="3"/>
  <c r="AT57" i="3"/>
  <c r="AA15" i="3"/>
  <c r="AH73" i="3"/>
  <c r="M10" i="3"/>
  <c r="H11" i="3"/>
  <c r="G71" i="3"/>
  <c r="BN32" i="3"/>
  <c r="AC36" i="3"/>
  <c r="Q56" i="3"/>
  <c r="AF9" i="3"/>
  <c r="AU50" i="3"/>
  <c r="AF12" i="3"/>
  <c r="S29" i="3"/>
  <c r="AP26" i="3"/>
  <c r="I24" i="3"/>
  <c r="AH7" i="3"/>
  <c r="AT72" i="3"/>
  <c r="AG11" i="3"/>
  <c r="H74" i="3"/>
  <c r="V52" i="3"/>
  <c r="AS5" i="3"/>
  <c r="AT52" i="3"/>
  <c r="D53" i="3"/>
  <c r="I28" i="3"/>
  <c r="F48" i="3"/>
  <c r="G50" i="3"/>
  <c r="Y4" i="3"/>
  <c r="BO32" i="3"/>
  <c r="AQ57" i="3"/>
  <c r="C7" i="3"/>
  <c r="BC47" i="3"/>
  <c r="AT6" i="3"/>
  <c r="B53" i="3"/>
  <c r="D36" i="3"/>
  <c r="AU68" i="3"/>
  <c r="BB28" i="3"/>
  <c r="X6" i="3"/>
  <c r="G11" i="3"/>
  <c r="AZ32" i="3"/>
  <c r="Y34" i="3"/>
  <c r="AM54" i="3"/>
  <c r="E75" i="3"/>
  <c r="AH27" i="3"/>
  <c r="L35" i="3"/>
  <c r="BQ44" i="3"/>
  <c r="B36" i="3"/>
  <c r="BM12" i="3"/>
  <c r="P74" i="3"/>
  <c r="BJ9" i="3"/>
  <c r="Z35" i="3"/>
  <c r="BF48" i="3"/>
  <c r="Q6" i="3"/>
  <c r="P44" i="3"/>
  <c r="AB36" i="3"/>
  <c r="N64" i="3"/>
  <c r="Y54" i="3"/>
  <c r="F68" i="3"/>
  <c r="AV9" i="3"/>
  <c r="AZ11" i="3"/>
  <c r="AQ51" i="3"/>
  <c r="AA37" i="3"/>
  <c r="BB45" i="3"/>
  <c r="Y71" i="3"/>
  <c r="BC5" i="3"/>
  <c r="W10" i="3"/>
  <c r="AT25" i="3"/>
  <c r="AB27" i="3"/>
  <c r="BF35" i="3"/>
  <c r="G27" i="3"/>
  <c r="AW51" i="3"/>
  <c r="W18" i="3"/>
  <c r="AJ67" i="3"/>
  <c r="AR24" i="3"/>
  <c r="BJ52" i="3"/>
  <c r="AI75" i="3"/>
  <c r="P35" i="3"/>
  <c r="AM67" i="3"/>
  <c r="AK33" i="3"/>
  <c r="BG13" i="3"/>
  <c r="P8" i="3"/>
  <c r="Y68" i="3"/>
  <c r="AA73" i="3"/>
  <c r="V68" i="3"/>
  <c r="F33" i="3"/>
  <c r="B71" i="3"/>
  <c r="O8" i="3"/>
  <c r="AS29" i="3"/>
  <c r="BL46" i="3"/>
  <c r="P78" i="3"/>
  <c r="AU75" i="3"/>
  <c r="M14" i="3"/>
  <c r="BA29" i="3"/>
  <c r="AM13" i="3"/>
  <c r="AK6" i="3"/>
  <c r="AC29" i="3"/>
  <c r="X37" i="3"/>
  <c r="V36" i="3"/>
  <c r="AI30" i="3"/>
  <c r="G5" i="3"/>
  <c r="Q12" i="3"/>
  <c r="AB17" i="3"/>
  <c r="AA29" i="3"/>
  <c r="X78" i="3"/>
  <c r="BB24" i="3"/>
  <c r="V5" i="3"/>
  <c r="AW26" i="3"/>
  <c r="BL45" i="3"/>
  <c r="AU38" i="3"/>
  <c r="V71" i="3"/>
  <c r="AC28" i="3"/>
  <c r="S56" i="3"/>
  <c r="AV65" i="3"/>
  <c r="BN12" i="3"/>
  <c r="H67" i="3"/>
  <c r="AK17" i="3"/>
  <c r="BK25" i="3"/>
  <c r="BJ27" i="3"/>
  <c r="BN27" i="3"/>
  <c r="AU34" i="3"/>
  <c r="AS56" i="3"/>
  <c r="BD12" i="3"/>
  <c r="BE24" i="3"/>
  <c r="AF27" i="3"/>
  <c r="P52" i="3"/>
  <c r="AZ24" i="3"/>
  <c r="Q69" i="3"/>
  <c r="H65" i="3"/>
  <c r="AG51" i="3"/>
  <c r="W35" i="3"/>
  <c r="BE30" i="3"/>
  <c r="G34" i="3"/>
  <c r="G14" i="3"/>
  <c r="AK44" i="3"/>
  <c r="N33" i="3"/>
  <c r="BM47" i="3"/>
  <c r="E31" i="3"/>
  <c r="G4" i="3"/>
  <c r="Z44" i="3"/>
  <c r="BN47" i="3"/>
  <c r="H53" i="3"/>
  <c r="D35" i="3"/>
  <c r="AS8" i="3"/>
  <c r="Q30" i="3"/>
  <c r="D52" i="3"/>
  <c r="AV54" i="3"/>
  <c r="BG49" i="3"/>
  <c r="BD46" i="3"/>
  <c r="BQ10" i="3"/>
  <c r="BC45" i="3"/>
  <c r="AW77" i="3"/>
  <c r="AI64" i="3"/>
  <c r="BK44" i="3"/>
  <c r="Z48" i="3"/>
  <c r="BL12" i="3"/>
  <c r="Q49" i="3"/>
  <c r="AI15" i="3"/>
  <c r="O64" i="3"/>
  <c r="M6" i="3"/>
  <c r="AM58" i="3"/>
  <c r="M13" i="3"/>
  <c r="AV76" i="3"/>
  <c r="AZ10" i="3"/>
  <c r="BF50" i="3"/>
  <c r="E29" i="3"/>
  <c r="BL32" i="3"/>
  <c r="BM24" i="3"/>
  <c r="AF8" i="3"/>
  <c r="E27" i="3"/>
  <c r="AJ66" i="3"/>
  <c r="AG7" i="3"/>
  <c r="AV48" i="3"/>
  <c r="AJ13" i="3"/>
  <c r="R45" i="3"/>
  <c r="P27" i="3"/>
  <c r="AK5" i="3"/>
  <c r="AA77" i="3"/>
  <c r="C69" i="3"/>
  <c r="Z69" i="3"/>
  <c r="BF6" i="3"/>
  <c r="E67" i="3"/>
  <c r="AU54" i="3"/>
  <c r="AH78" i="3"/>
  <c r="S64" i="3"/>
  <c r="W76" i="3"/>
  <c r="BD48" i="3"/>
  <c r="W5" i="3"/>
  <c r="G30" i="3"/>
  <c r="BA35" i="3"/>
  <c r="BB25" i="3"/>
  <c r="BF58" i="3"/>
  <c r="E26" i="3"/>
  <c r="AZ52" i="3"/>
  <c r="Y66" i="3"/>
  <c r="L71" i="3"/>
  <c r="G75" i="3"/>
  <c r="AP66" i="3"/>
  <c r="Z7" i="3"/>
  <c r="AM55" i="3"/>
  <c r="BP53" i="3"/>
  <c r="R4" i="3"/>
  <c r="N57" i="3"/>
  <c r="Q29" i="3"/>
  <c r="BK9" i="3"/>
  <c r="BE57" i="3"/>
  <c r="AA65" i="3"/>
  <c r="AI13" i="3"/>
  <c r="D67" i="3"/>
  <c r="BF26" i="3"/>
  <c r="AC74" i="3"/>
  <c r="BJ51" i="3"/>
  <c r="B51" i="3"/>
  <c r="AP50" i="3"/>
  <c r="H36" i="3"/>
  <c r="D4" i="3"/>
  <c r="C26" i="3"/>
  <c r="BA11" i="3"/>
  <c r="AF36" i="3"/>
  <c r="BG51" i="3"/>
  <c r="M31" i="3"/>
  <c r="AA69" i="3"/>
  <c r="AH74" i="3"/>
  <c r="BJ53" i="3"/>
  <c r="AM47" i="3"/>
  <c r="X10" i="3"/>
  <c r="AU8" i="3"/>
  <c r="BP57" i="3"/>
  <c r="R68" i="3"/>
  <c r="BC53" i="3"/>
  <c r="Y11" i="3"/>
  <c r="B34" i="3"/>
  <c r="S45" i="3"/>
  <c r="AU70" i="3"/>
  <c r="Q47" i="3"/>
  <c r="R46" i="3"/>
  <c r="AT58" i="3"/>
  <c r="BO33" i="3"/>
  <c r="M52" i="3"/>
  <c r="BJ4" i="3"/>
  <c r="BP18" i="3"/>
  <c r="AM73" i="3"/>
  <c r="AA33" i="3"/>
  <c r="AM77" i="3"/>
  <c r="O70" i="3"/>
  <c r="AI74" i="3"/>
  <c r="R5" i="3"/>
  <c r="Q4" i="3"/>
  <c r="AC38" i="3"/>
  <c r="L73" i="3"/>
  <c r="AS78" i="3"/>
  <c r="BM37" i="3"/>
  <c r="AF66" i="3"/>
  <c r="AT54" i="3"/>
  <c r="AG10" i="3"/>
  <c r="AH72" i="3"/>
  <c r="AQ27" i="3"/>
  <c r="C24" i="3"/>
  <c r="AV28" i="3"/>
  <c r="P29" i="3"/>
  <c r="C54" i="3"/>
  <c r="H57" i="3"/>
  <c r="AK53" i="3"/>
  <c r="AF49" i="3"/>
  <c r="AJ7" i="3"/>
  <c r="BO45" i="3"/>
  <c r="Z45" i="3"/>
  <c r="BF31" i="3"/>
  <c r="Z54" i="3"/>
  <c r="AU67" i="3"/>
  <c r="W8" i="3"/>
  <c r="R29" i="3"/>
  <c r="AV74" i="3"/>
  <c r="V45" i="3"/>
  <c r="Z73" i="3"/>
  <c r="M75" i="3"/>
  <c r="O32" i="3"/>
  <c r="BM38" i="3"/>
  <c r="AP77" i="3"/>
  <c r="AI25" i="3"/>
  <c r="AB37" i="3"/>
  <c r="BB56" i="3"/>
  <c r="AH68" i="3"/>
  <c r="N69" i="3"/>
  <c r="AH26" i="3"/>
  <c r="D48" i="3"/>
  <c r="AJ57" i="3"/>
  <c r="I37" i="3"/>
  <c r="AJ65" i="3"/>
  <c r="BL57" i="3"/>
  <c r="N56" i="3"/>
  <c r="F78" i="3"/>
  <c r="BJ24" i="3"/>
  <c r="AW66" i="3"/>
  <c r="AI9" i="3"/>
  <c r="Y33" i="3"/>
  <c r="BF56" i="3"/>
  <c r="AP57" i="3"/>
  <c r="L31" i="3"/>
  <c r="Y70" i="3"/>
  <c r="BK45" i="3"/>
  <c r="BP51" i="3"/>
  <c r="I32" i="3"/>
  <c r="D44" i="3"/>
  <c r="W65" i="3"/>
  <c r="I74" i="3"/>
  <c r="AM53" i="3"/>
  <c r="G31" i="3"/>
  <c r="AV70" i="3"/>
  <c r="AU15" i="3"/>
  <c r="AB56" i="3"/>
  <c r="Z67" i="3"/>
  <c r="AC71" i="3"/>
  <c r="AP78" i="3"/>
  <c r="N55" i="3"/>
  <c r="BO48" i="3"/>
  <c r="AZ6" i="3"/>
  <c r="Z36" i="3"/>
  <c r="Q27" i="3"/>
  <c r="S50" i="3"/>
  <c r="BE45" i="3"/>
  <c r="R26" i="3"/>
  <c r="AB75" i="3"/>
  <c r="AT45" i="3"/>
  <c r="C9" i="3"/>
  <c r="AV73" i="3"/>
  <c r="AF71" i="3"/>
  <c r="H55" i="3"/>
  <c r="AR68" i="3"/>
  <c r="BP44" i="3"/>
  <c r="C52" i="3"/>
  <c r="N12" i="3"/>
  <c r="BL58" i="3"/>
  <c r="V25" i="3"/>
  <c r="BA17" i="3"/>
  <c r="AU65" i="3"/>
  <c r="AQ31" i="3"/>
  <c r="AV58" i="3"/>
  <c r="BB50" i="3"/>
  <c r="AZ7" i="3"/>
  <c r="AU29" i="3"/>
  <c r="AV25" i="3"/>
  <c r="E4" i="3"/>
  <c r="BL30" i="3"/>
  <c r="BG52" i="3"/>
  <c r="I78" i="3"/>
  <c r="M18" i="3"/>
  <c r="BQ33" i="3"/>
  <c r="AQ47" i="3"/>
  <c r="F72" i="3"/>
  <c r="D54" i="3"/>
  <c r="AW28" i="3"/>
  <c r="BD18" i="3"/>
  <c r="BD52" i="3"/>
  <c r="AW53" i="3"/>
  <c r="F25" i="3"/>
  <c r="L5" i="3"/>
  <c r="BJ28" i="3"/>
  <c r="AI69" i="3"/>
  <c r="BD10" i="3"/>
  <c r="AR52" i="3"/>
  <c r="W11" i="3"/>
  <c r="I25" i="3"/>
  <c r="BD45" i="3"/>
  <c r="AR65" i="3"/>
  <c r="BC27" i="3"/>
  <c r="F30" i="3"/>
  <c r="L64" i="3"/>
  <c r="R75" i="3"/>
  <c r="H32" i="3"/>
  <c r="AZ37" i="3"/>
  <c r="C33" i="3"/>
  <c r="BK47" i="3"/>
  <c r="S27" i="3"/>
  <c r="BJ46" i="3"/>
  <c r="W16" i="3"/>
  <c r="AR75" i="3"/>
  <c r="AT55" i="3"/>
  <c r="W24" i="3"/>
  <c r="AK45" i="3"/>
  <c r="F11" i="3"/>
  <c r="AA30" i="3"/>
  <c r="BK31" i="3"/>
  <c r="BK6" i="3"/>
  <c r="N9" i="3"/>
  <c r="L26" i="3"/>
  <c r="S77" i="3"/>
  <c r="AS9" i="3"/>
  <c r="Y25" i="3"/>
  <c r="BJ6" i="3"/>
  <c r="O75" i="3"/>
  <c r="L55" i="3"/>
  <c r="S12" i="3"/>
  <c r="BA38" i="3"/>
  <c r="D66" i="3"/>
  <c r="Z26" i="3"/>
  <c r="AV38" i="3"/>
  <c r="BE8" i="3"/>
  <c r="AJ48" i="3"/>
  <c r="W14" i="3"/>
  <c r="AW37" i="3"/>
  <c r="BJ17" i="3"/>
  <c r="AB48" i="3"/>
  <c r="O30" i="3"/>
  <c r="E11" i="3"/>
  <c r="BK14" i="3"/>
  <c r="I38" i="3"/>
  <c r="S47" i="3"/>
  <c r="V70" i="3"/>
  <c r="E13" i="3"/>
  <c r="AC26" i="3"/>
  <c r="Y31" i="3"/>
  <c r="AT48" i="3"/>
  <c r="AT66" i="3"/>
  <c r="Y17" i="3"/>
  <c r="AP32" i="3"/>
  <c r="AJ72" i="3"/>
  <c r="BO26" i="3"/>
  <c r="AK35" i="3"/>
  <c r="AP49" i="3"/>
  <c r="Q53" i="3"/>
  <c r="AZ15" i="3"/>
  <c r="AL55" i="3"/>
  <c r="W26" i="3"/>
  <c r="BD50" i="3"/>
  <c r="BE38" i="3"/>
  <c r="B4" i="3"/>
  <c r="Z49" i="3"/>
  <c r="G16" i="3"/>
  <c r="O35" i="3"/>
  <c r="BM44" i="3"/>
  <c r="G28" i="3"/>
  <c r="AC33" i="3"/>
  <c r="C29" i="3"/>
  <c r="AJ4" i="3"/>
  <c r="AG71" i="3"/>
  <c r="D49" i="3"/>
  <c r="BD17" i="3"/>
  <c r="BB30" i="3"/>
  <c r="E24" i="3"/>
  <c r="AF32" i="3"/>
  <c r="S68" i="3"/>
  <c r="AG5" i="3"/>
  <c r="AQ58" i="3"/>
  <c r="AJ76" i="3"/>
  <c r="O28" i="3"/>
  <c r="AC56" i="3"/>
  <c r="C70" i="3"/>
  <c r="X69" i="3"/>
  <c r="BG26" i="3"/>
  <c r="S65" i="3"/>
  <c r="BA18" i="3"/>
  <c r="N78" i="3"/>
  <c r="Q32" i="3"/>
  <c r="AZ17" i="3"/>
  <c r="O9" i="3"/>
  <c r="BC17" i="3"/>
  <c r="L7" i="3"/>
  <c r="W28" i="3"/>
  <c r="V28" i="3"/>
  <c r="AA46" i="3"/>
  <c r="AS70" i="3"/>
  <c r="BK50" i="3"/>
  <c r="BC51" i="3"/>
  <c r="BL7" i="3"/>
  <c r="AW69" i="3"/>
  <c r="BO57" i="3"/>
  <c r="AB72" i="3"/>
  <c r="AA26" i="3"/>
  <c r="D27" i="3"/>
  <c r="S30" i="3"/>
  <c r="O5" i="3"/>
  <c r="AT67" i="3"/>
  <c r="G58" i="3"/>
  <c r="AP14" i="3"/>
  <c r="AV75" i="3"/>
  <c r="E53" i="3"/>
  <c r="M29" i="3"/>
  <c r="Z65" i="3"/>
  <c r="BJ18" i="3"/>
  <c r="BG30" i="3"/>
  <c r="AP34" i="3"/>
  <c r="BN46" i="3"/>
  <c r="C8" i="3"/>
  <c r="AT13" i="3"/>
  <c r="AM64" i="3"/>
  <c r="R28" i="3"/>
  <c r="AK70" i="3"/>
  <c r="AW18" i="3"/>
  <c r="V69" i="3"/>
  <c r="AB76" i="3"/>
  <c r="AP73" i="3"/>
  <c r="AT30" i="3"/>
  <c r="AI57" i="3"/>
  <c r="AF50" i="3"/>
  <c r="S55" i="3"/>
  <c r="BL37" i="3"/>
  <c r="AM14" i="3"/>
  <c r="BP36" i="3"/>
  <c r="AU11" i="3"/>
  <c r="H6" i="3"/>
  <c r="AK51" i="3"/>
  <c r="AT31" i="3"/>
  <c r="N51" i="3"/>
  <c r="AB34" i="3"/>
  <c r="BJ15" i="3"/>
  <c r="AH15" i="3"/>
  <c r="P31" i="3"/>
  <c r="BC35" i="3"/>
  <c r="Z9" i="3"/>
  <c r="N53" i="3"/>
  <c r="P65" i="3"/>
  <c r="AW30" i="3"/>
  <c r="E47" i="3"/>
  <c r="AT7" i="3"/>
  <c r="M28" i="3"/>
  <c r="L25" i="3"/>
  <c r="AC72" i="3"/>
  <c r="AZ25" i="3"/>
  <c r="F67" i="3"/>
  <c r="X75" i="3"/>
  <c r="BO52" i="3"/>
  <c r="BE6" i="3"/>
  <c r="AL57" i="3"/>
  <c r="AV49" i="3"/>
  <c r="BA46" i="3"/>
  <c r="AC67" i="3"/>
  <c r="BL13" i="3"/>
  <c r="G64" i="3"/>
  <c r="X16" i="3"/>
  <c r="P77" i="3"/>
  <c r="F26" i="3"/>
  <c r="AR28" i="3"/>
  <c r="BA58" i="3"/>
  <c r="AB16" i="3"/>
  <c r="AC46" i="3"/>
  <c r="P34" i="3"/>
  <c r="I16" i="3"/>
  <c r="C5" i="3"/>
  <c r="S75" i="3"/>
  <c r="AU44" i="3"/>
  <c r="P14" i="3"/>
  <c r="B15" i="3"/>
  <c r="AM52" i="3"/>
  <c r="H45" i="3"/>
  <c r="AV66" i="3"/>
  <c r="AA72" i="3"/>
  <c r="BE11" i="3"/>
  <c r="O65" i="3"/>
  <c r="O78" i="3"/>
  <c r="Z16" i="3"/>
  <c r="BJ33" i="3"/>
  <c r="R67" i="3"/>
  <c r="O12" i="3"/>
  <c r="AV72" i="3"/>
  <c r="G33" i="3"/>
  <c r="W49" i="3"/>
  <c r="E48" i="3"/>
  <c r="BP35" i="3"/>
  <c r="Z6" i="3"/>
  <c r="AG38" i="3"/>
  <c r="G38" i="3"/>
  <c r="BB5" i="3"/>
  <c r="AR26" i="3"/>
  <c r="E34" i="3"/>
  <c r="AQ36" i="3"/>
  <c r="AQ72" i="3"/>
  <c r="AT65" i="3"/>
  <c r="V78" i="3"/>
  <c r="AT49" i="3"/>
  <c r="Q28" i="3"/>
  <c r="AC77" i="3"/>
  <c r="AP31" i="3"/>
  <c r="AP18" i="3"/>
  <c r="M48" i="3"/>
  <c r="BE37" i="3"/>
  <c r="E72" i="3"/>
  <c r="AH45" i="3"/>
  <c r="BN35" i="3"/>
  <c r="AS54" i="3"/>
  <c r="BD27" i="3"/>
  <c r="AR18" i="3"/>
  <c r="BB15" i="3"/>
  <c r="AS18" i="3"/>
  <c r="BJ32" i="3"/>
  <c r="BQ38" i="3"/>
  <c r="BC48" i="3"/>
  <c r="BE26" i="3"/>
  <c r="AI70" i="3"/>
  <c r="F27" i="3"/>
  <c r="AV7" i="3"/>
  <c r="G12" i="3"/>
  <c r="N25" i="3"/>
  <c r="AG14" i="3"/>
  <c r="I17" i="3"/>
  <c r="M73" i="3"/>
  <c r="G67" i="3"/>
  <c r="M16" i="3"/>
  <c r="D46" i="3"/>
  <c r="H15" i="3"/>
  <c r="P13" i="3"/>
  <c r="AM49" i="3"/>
  <c r="G52" i="3"/>
  <c r="L77" i="3"/>
  <c r="C66" i="3"/>
  <c r="AC51" i="3"/>
  <c r="AS34" i="3"/>
  <c r="BN8" i="3"/>
  <c r="AC4" i="3"/>
  <c r="AU12" i="3"/>
  <c r="I10" i="3"/>
  <c r="AZ48" i="3"/>
  <c r="D78" i="3"/>
  <c r="N15" i="3"/>
  <c r="AB32" i="3"/>
  <c r="BD15" i="3"/>
  <c r="G69" i="3"/>
  <c r="P51" i="3"/>
  <c r="Z78" i="3"/>
  <c r="AM38" i="3"/>
  <c r="AL78" i="3"/>
  <c r="P5" i="3"/>
  <c r="BK54" i="3"/>
  <c r="M69" i="3"/>
  <c r="O18" i="3"/>
  <c r="BF33" i="3"/>
  <c r="AH71" i="3"/>
  <c r="V65" i="3"/>
  <c r="X66" i="3"/>
  <c r="AA49" i="3"/>
  <c r="AS52" i="3"/>
  <c r="AR16" i="3"/>
  <c r="BE54" i="3"/>
  <c r="AG58" i="3"/>
  <c r="AM57" i="3"/>
  <c r="Y12" i="3"/>
  <c r="BC12" i="3"/>
  <c r="Q74" i="3"/>
  <c r="BL11" i="3"/>
  <c r="M55" i="3"/>
  <c r="BA8" i="3"/>
  <c r="R24" i="3"/>
  <c r="BP12" i="3"/>
  <c r="AF68" i="3"/>
  <c r="BQ47" i="3"/>
  <c r="O10" i="3"/>
  <c r="O4" i="3"/>
  <c r="AM46" i="3"/>
  <c r="AF56" i="3"/>
  <c r="W38" i="3"/>
  <c r="AC48" i="3"/>
  <c r="AI36" i="3"/>
  <c r="BG55" i="3"/>
  <c r="W70" i="3"/>
  <c r="L9" i="3"/>
  <c r="AL24" i="3"/>
  <c r="AA18" i="3"/>
  <c r="AJ54" i="3"/>
  <c r="BA53" i="3"/>
  <c r="AC64" i="3"/>
  <c r="AQ10" i="3"/>
  <c r="I52" i="3"/>
  <c r="AJ27" i="3"/>
  <c r="B70" i="3"/>
  <c r="AP71" i="3"/>
  <c r="R70" i="3"/>
  <c r="AH66" i="3"/>
  <c r="AJ45" i="3"/>
  <c r="D57" i="3"/>
  <c r="W48" i="3"/>
  <c r="N58" i="3"/>
  <c r="AG37" i="3"/>
  <c r="AA38" i="3"/>
  <c r="AQ53" i="3"/>
  <c r="P71" i="3"/>
  <c r="AB6" i="3"/>
  <c r="AG29" i="3"/>
  <c r="D58" i="3"/>
  <c r="N8" i="3"/>
  <c r="AR34" i="3"/>
  <c r="AT51" i="3"/>
  <c r="Y35" i="3"/>
  <c r="BP29" i="3"/>
  <c r="R37" i="3"/>
  <c r="BL50" i="3"/>
  <c r="BG53" i="3"/>
  <c r="AL51" i="3"/>
  <c r="M5" i="3"/>
  <c r="B57" i="3"/>
  <c r="Q68" i="3"/>
  <c r="AF34" i="3"/>
  <c r="AA64" i="3"/>
  <c r="X77" i="3"/>
  <c r="AM15" i="3"/>
  <c r="BG56" i="3"/>
  <c r="BO9" i="3"/>
  <c r="M36" i="3"/>
  <c r="AA14" i="3"/>
  <c r="E55" i="3"/>
  <c r="BN13" i="3"/>
  <c r="BB9" i="3"/>
  <c r="O6" i="3"/>
  <c r="BE33" i="3"/>
  <c r="B16" i="3"/>
  <c r="AG70" i="3"/>
  <c r="AJ37" i="3"/>
  <c r="AG17" i="3"/>
  <c r="AQ73" i="3"/>
  <c r="BC38" i="3"/>
  <c r="M54" i="3"/>
  <c r="BN24" i="3"/>
  <c r="AL5" i="3"/>
  <c r="G68" i="3"/>
  <c r="BC57" i="3"/>
  <c r="BB6" i="3"/>
  <c r="AL36" i="3"/>
  <c r="AR33" i="3"/>
  <c r="BC34" i="3"/>
  <c r="AQ65" i="3"/>
  <c r="BQ55" i="3"/>
  <c r="AP65" i="3"/>
  <c r="BQ25" i="3"/>
  <c r="AQ12" i="3"/>
  <c r="D38" i="3"/>
  <c r="O68" i="3"/>
  <c r="BO49" i="3"/>
  <c r="R71" i="3"/>
  <c r="I53" i="3"/>
  <c r="AZ36" i="3"/>
  <c r="AG73" i="3"/>
  <c r="D11" i="3"/>
  <c r="C78" i="3"/>
  <c r="R18" i="3"/>
  <c r="AL45" i="3"/>
  <c r="BN29" i="3"/>
  <c r="AA17" i="3"/>
  <c r="AC15" i="3"/>
  <c r="F77" i="3"/>
  <c r="M50" i="3"/>
  <c r="AP13" i="3"/>
  <c r="BD49" i="3"/>
  <c r="AC13" i="3"/>
  <c r="AA53" i="3"/>
  <c r="X76" i="3"/>
  <c r="O37" i="3"/>
  <c r="L69" i="3"/>
  <c r="O73" i="3"/>
  <c r="BB46" i="3"/>
  <c r="AI68" i="3"/>
  <c r="BQ37" i="3"/>
  <c r="L36" i="3"/>
  <c r="D26" i="3"/>
  <c r="R31" i="3"/>
  <c r="V6" i="3"/>
  <c r="AB45" i="3"/>
  <c r="AQ71" i="3"/>
  <c r="BO17" i="3"/>
  <c r="BA45" i="3"/>
  <c r="AU56" i="3"/>
  <c r="AA8" i="3"/>
  <c r="AJ11" i="3"/>
  <c r="BD32" i="3"/>
  <c r="AG56" i="3"/>
  <c r="D5" i="3"/>
  <c r="AG26" i="3"/>
  <c r="Q50" i="3"/>
  <c r="BG54" i="3"/>
  <c r="BP30" i="3"/>
  <c r="BL31" i="3"/>
  <c r="BQ35" i="3"/>
  <c r="AB77" i="3"/>
  <c r="AJ25" i="3"/>
  <c r="BM5" i="3"/>
  <c r="AS74" i="3"/>
  <c r="AS46" i="3"/>
  <c r="W33" i="3"/>
  <c r="AQ24" i="3"/>
  <c r="AL28" i="3"/>
  <c r="Z25" i="3"/>
  <c r="F14" i="3"/>
  <c r="AG57" i="3"/>
  <c r="AP8" i="3"/>
  <c r="BL53" i="3"/>
  <c r="Z27" i="3"/>
  <c r="G78" i="3"/>
  <c r="BP34" i="3"/>
  <c r="AF16" i="3"/>
  <c r="BQ5" i="3"/>
  <c r="AB24" i="3"/>
  <c r="AQ44" i="3"/>
  <c r="P26" i="3"/>
  <c r="AJ70" i="3"/>
  <c r="M67" i="3"/>
  <c r="W56" i="3"/>
  <c r="S6" i="3"/>
  <c r="AK12" i="3"/>
  <c r="C13" i="3"/>
  <c r="AS67" i="3"/>
  <c r="Y13" i="3"/>
  <c r="N45" i="3"/>
  <c r="AH36" i="3"/>
  <c r="AT47" i="3"/>
  <c r="BF52" i="3"/>
  <c r="AK36" i="3"/>
  <c r="G66" i="3"/>
  <c r="AA4" i="3"/>
  <c r="V4" i="3"/>
  <c r="H4" i="3"/>
  <c r="R69" i="3"/>
  <c r="AM71" i="3"/>
  <c r="D69" i="3"/>
  <c r="BC58" i="3"/>
  <c r="AA67" i="3"/>
  <c r="BC4" i="3"/>
  <c r="BG9" i="3"/>
  <c r="G47" i="3"/>
  <c r="H18" i="3"/>
  <c r="AR56" i="3"/>
  <c r="P32" i="3"/>
  <c r="L49" i="3"/>
  <c r="AV53" i="3"/>
  <c r="L15" i="3"/>
  <c r="AS72" i="3"/>
  <c r="AR55" i="3"/>
  <c r="G7" i="3"/>
  <c r="AH38" i="3"/>
  <c r="AS15" i="3"/>
  <c r="BP4" i="3"/>
  <c r="BE51" i="3"/>
  <c r="P10" i="3"/>
  <c r="H8" i="3"/>
  <c r="G65" i="3"/>
  <c r="BM10" i="3"/>
  <c r="I36" i="3"/>
  <c r="BE58" i="3"/>
  <c r="AR4" i="3"/>
  <c r="BO4" i="3"/>
  <c r="AV71" i="3"/>
  <c r="R58" i="3"/>
  <c r="P67" i="3"/>
  <c r="L11" i="3"/>
  <c r="BA33" i="3"/>
  <c r="R64" i="3"/>
  <c r="BQ4" i="3"/>
  <c r="BK51" i="3"/>
  <c r="AG53" i="3"/>
  <c r="V26" i="3"/>
  <c r="F55" i="3"/>
  <c r="AK27" i="3"/>
  <c r="AM6" i="3"/>
  <c r="M4" i="3"/>
  <c r="BE25" i="3"/>
  <c r="BF24" i="3"/>
  <c r="AJ55" i="3"/>
  <c r="BG31" i="3"/>
  <c r="BA10" i="3"/>
  <c r="BL29" i="3"/>
  <c r="S11" i="3"/>
  <c r="BM4" i="3"/>
  <c r="BD57" i="3"/>
  <c r="AS48" i="3"/>
  <c r="AV64" i="3"/>
  <c r="BP31" i="3"/>
  <c r="BN44" i="3"/>
  <c r="AP70" i="3"/>
  <c r="BM31" i="3"/>
  <c r="BB8" i="3"/>
  <c r="BO50" i="3"/>
  <c r="BF15" i="3"/>
  <c r="W27" i="3"/>
  <c r="AH29" i="3"/>
  <c r="O45" i="3"/>
  <c r="AI6" i="3"/>
  <c r="AJ47" i="3"/>
  <c r="BA34" i="3"/>
  <c r="BP17" i="3"/>
  <c r="BD4" i="3"/>
  <c r="AB8" i="3"/>
  <c r="AC50" i="3"/>
  <c r="M57" i="3"/>
  <c r="AP6" i="3"/>
  <c r="E8" i="3"/>
  <c r="AC30" i="3"/>
  <c r="M25" i="3"/>
  <c r="BQ58" i="3"/>
  <c r="L24" i="3"/>
  <c r="AM32" i="3"/>
  <c r="AW55" i="3"/>
  <c r="O17" i="3"/>
  <c r="B65" i="3"/>
  <c r="Z37" i="3"/>
  <c r="AL50" i="3"/>
  <c r="X56" i="3"/>
  <c r="AM37" i="3"/>
  <c r="F36" i="3"/>
  <c r="AG65" i="3"/>
  <c r="R33" i="3"/>
  <c r="AG4" i="3"/>
  <c r="W45" i="3"/>
  <c r="BN25" i="3"/>
  <c r="S8" i="3"/>
  <c r="AH75" i="3"/>
  <c r="C75" i="3"/>
  <c r="BQ27" i="3"/>
  <c r="AU66" i="3"/>
  <c r="AH25" i="3"/>
  <c r="D70" i="3"/>
  <c r="W32" i="3"/>
  <c r="BB53" i="3"/>
  <c r="V74" i="3"/>
  <c r="BQ26" i="3"/>
  <c r="Z30" i="3"/>
  <c r="W66" i="3"/>
  <c r="Q52" i="3"/>
  <c r="AV27" i="3"/>
  <c r="E73" i="3"/>
  <c r="AK28" i="3"/>
  <c r="BL49" i="3"/>
  <c r="V50" i="3"/>
  <c r="AP7" i="3"/>
  <c r="BN52" i="3"/>
  <c r="AP53" i="3"/>
  <c r="BP9" i="3"/>
  <c r="E77" i="3"/>
  <c r="BC7" i="3"/>
  <c r="AV11" i="3"/>
  <c r="I18" i="3"/>
  <c r="AT44" i="3"/>
  <c r="AB38" i="3"/>
  <c r="AZ26" i="3"/>
  <c r="AF25" i="3"/>
  <c r="BC36" i="3"/>
  <c r="B66" i="3"/>
  <c r="G37" i="3"/>
  <c r="O25" i="3"/>
  <c r="D10" i="3"/>
  <c r="X15" i="3"/>
  <c r="AP51" i="3"/>
  <c r="BK52" i="3"/>
  <c r="X4" i="3"/>
  <c r="BJ36" i="3"/>
  <c r="B77" i="3"/>
  <c r="G45" i="3"/>
  <c r="BK18" i="3"/>
  <c r="BG36" i="3"/>
  <c r="AR32" i="3"/>
  <c r="BQ31" i="3"/>
  <c r="Z32" i="3"/>
  <c r="AC14" i="3"/>
  <c r="AC78" i="3"/>
  <c r="AQ35" i="3"/>
  <c r="BM14" i="3"/>
  <c r="AK77" i="3"/>
  <c r="AS24" i="3"/>
  <c r="AC53" i="3"/>
  <c r="AH77" i="3"/>
  <c r="L58" i="3"/>
  <c r="AV30" i="3"/>
  <c r="AU35" i="3"/>
  <c r="AH58" i="3"/>
  <c r="BO27" i="3"/>
  <c r="AK10" i="3"/>
  <c r="S17" i="3"/>
  <c r="C6" i="3"/>
  <c r="BC11" i="3"/>
  <c r="I4" i="3"/>
  <c r="BA57" i="3"/>
  <c r="AQ38" i="3"/>
  <c r="BM11" i="3"/>
  <c r="E68" i="3"/>
  <c r="I47" i="3"/>
  <c r="H51" i="3"/>
  <c r="AT37" i="3"/>
  <c r="BG25" i="3"/>
  <c r="AK7" i="3"/>
  <c r="BF14" i="3"/>
  <c r="C15" i="3"/>
  <c r="S18" i="3"/>
  <c r="H68" i="3"/>
  <c r="AF5" i="3"/>
  <c r="BJ13" i="3"/>
  <c r="S67" i="3"/>
  <c r="L57" i="3"/>
  <c r="G35" i="3"/>
  <c r="N30" i="3"/>
  <c r="B45" i="3"/>
  <c r="AQ75" i="3"/>
  <c r="AB68" i="3"/>
  <c r="L33" i="3"/>
  <c r="I12" i="3"/>
  <c r="BL6" i="3"/>
  <c r="BK13" i="3"/>
  <c r="BF29" i="3"/>
  <c r="AR67" i="3"/>
  <c r="C57" i="3"/>
  <c r="L18" i="3"/>
  <c r="BC6" i="3"/>
  <c r="AV8" i="3"/>
  <c r="G15" i="3"/>
  <c r="BE4" i="3"/>
  <c r="AS27" i="3"/>
  <c r="W64" i="3"/>
  <c r="AC69" i="3"/>
  <c r="AZ27" i="3"/>
  <c r="R13" i="3"/>
  <c r="AI66" i="3"/>
  <c r="AI27" i="3"/>
  <c r="F44" i="3"/>
  <c r="AH17" i="3"/>
  <c r="AT29" i="3"/>
  <c r="S54" i="3"/>
  <c r="C71" i="3"/>
  <c r="I49" i="3"/>
  <c r="AF35" i="3"/>
  <c r="AW29" i="3"/>
  <c r="AT32" i="3"/>
  <c r="M65" i="3"/>
  <c r="Y78" i="3"/>
  <c r="BQ13" i="3"/>
  <c r="O56" i="3"/>
  <c r="Y64" i="3"/>
  <c r="X74" i="3"/>
  <c r="BO36" i="3"/>
  <c r="AV69" i="3"/>
  <c r="B52" i="3"/>
  <c r="AF33" i="3"/>
  <c r="BK15" i="3"/>
  <c r="S57" i="3"/>
  <c r="BN4" i="3"/>
  <c r="AG72" i="3"/>
  <c r="Q7" i="3"/>
  <c r="BE7" i="3"/>
  <c r="L32" i="3"/>
  <c r="F75" i="3"/>
  <c r="BL33" i="3"/>
  <c r="AL53" i="3"/>
  <c r="O47" i="3"/>
  <c r="AB51" i="3"/>
  <c r="BO55" i="3"/>
  <c r="BB49" i="3"/>
  <c r="BP15" i="3"/>
  <c r="AU48" i="3"/>
  <c r="AI72" i="3"/>
  <c r="R14" i="3"/>
  <c r="Z28" i="3"/>
  <c r="BA37" i="3"/>
  <c r="BK4" i="3"/>
  <c r="AC58" i="3"/>
  <c r="BK8" i="3"/>
  <c r="BF27" i="3"/>
  <c r="BM55" i="3"/>
  <c r="I71" i="3"/>
  <c r="AG32" i="3"/>
  <c r="AU76" i="3"/>
  <c r="AC17" i="3"/>
  <c r="AK32" i="3"/>
  <c r="E45" i="3"/>
  <c r="AC32" i="3"/>
  <c r="AV14" i="3"/>
  <c r="AI18" i="3"/>
  <c r="AB5" i="3"/>
  <c r="I7" i="3"/>
  <c r="N37" i="3"/>
  <c r="BO51" i="3"/>
  <c r="BP8" i="3"/>
  <c r="AL7" i="3"/>
  <c r="P12" i="3"/>
  <c r="L6" i="3"/>
  <c r="D73" i="3"/>
  <c r="Q48" i="3"/>
  <c r="BP28" i="3"/>
  <c r="Q46" i="3"/>
  <c r="H9" i="3"/>
  <c r="P37" i="3"/>
  <c r="AI52" i="3"/>
  <c r="BC29" i="3"/>
  <c r="AW57" i="3"/>
  <c r="AB31" i="3"/>
  <c r="BP48" i="3"/>
  <c r="AP76" i="3"/>
  <c r="AP54" i="3"/>
  <c r="BB18" i="3"/>
  <c r="AR5" i="3"/>
  <c r="AM51" i="3"/>
  <c r="AW8" i="3"/>
  <c r="BB37" i="3"/>
  <c r="B13" i="3"/>
  <c r="AU46" i="3"/>
  <c r="AK67" i="3"/>
  <c r="W34" i="3"/>
  <c r="BF8" i="3"/>
  <c r="H50" i="3"/>
  <c r="AW35" i="3"/>
  <c r="V31" i="3"/>
  <c r="I6" i="3"/>
  <c r="AA48" i="3"/>
  <c r="N72" i="3"/>
  <c r="S9" i="3"/>
  <c r="I55" i="3"/>
  <c r="AW52" i="3"/>
  <c r="M17" i="3"/>
  <c r="AQ56" i="3"/>
  <c r="B6" i="3"/>
  <c r="BN11" i="3"/>
  <c r="BM30" i="3"/>
  <c r="O55" i="3"/>
  <c r="C32" i="3"/>
  <c r="AQ49" i="3"/>
  <c r="BN31" i="3"/>
  <c r="D77" i="3"/>
  <c r="BF55" i="3"/>
  <c r="X50" i="3"/>
  <c r="G9" i="3"/>
  <c r="M15" i="3"/>
  <c r="H12" i="3"/>
  <c r="AI16" i="3"/>
  <c r="Y37" i="3"/>
  <c r="AZ8" i="3"/>
  <c r="AR37" i="3"/>
  <c r="G8" i="3"/>
  <c r="BC25" i="3"/>
  <c r="AA70" i="3"/>
  <c r="AW33" i="3"/>
  <c r="BC28" i="3"/>
  <c r="AP44" i="3"/>
  <c r="BG5" i="3"/>
  <c r="AF73" i="3"/>
  <c r="L14" i="3"/>
  <c r="O33" i="3"/>
  <c r="AW44" i="3"/>
  <c r="BB16" i="3"/>
  <c r="AG16" i="3"/>
  <c r="M27" i="3"/>
  <c r="AJ34" i="3"/>
  <c r="AM76" i="3"/>
  <c r="Q54" i="3"/>
  <c r="I48" i="3"/>
  <c r="AF53" i="3"/>
  <c r="AP28" i="3"/>
  <c r="BM18" i="3"/>
  <c r="P72" i="3"/>
  <c r="AL14" i="3"/>
  <c r="Z75" i="3"/>
  <c r="BP55" i="3"/>
  <c r="W25" i="3"/>
  <c r="X5" i="3"/>
  <c r="W46" i="3"/>
  <c r="AJ26" i="3"/>
  <c r="O26" i="3"/>
  <c r="BN34" i="3"/>
  <c r="AW13" i="3"/>
  <c r="AL26" i="3"/>
  <c r="M8" i="3"/>
  <c r="AW10" i="3"/>
  <c r="Z29" i="3"/>
  <c r="X65" i="3"/>
  <c r="AV36" i="3"/>
  <c r="P30" i="3"/>
  <c r="C76" i="3"/>
  <c r="E35" i="3"/>
  <c r="AL31" i="3"/>
  <c r="AR46" i="3"/>
  <c r="BL51" i="3"/>
  <c r="BP27" i="3"/>
  <c r="M38" i="3"/>
  <c r="AS57" i="3"/>
  <c r="BM6" i="3"/>
  <c r="V29" i="3"/>
  <c r="H58" i="3"/>
  <c r="Z33" i="3"/>
  <c r="BM46" i="3"/>
  <c r="Z58" i="3"/>
  <c r="AR36" i="3"/>
  <c r="AV77" i="3"/>
  <c r="X25" i="3"/>
  <c r="AW27" i="3"/>
  <c r="M77" i="3"/>
  <c r="AV37" i="3"/>
  <c r="E32" i="3"/>
  <c r="AP45" i="3"/>
  <c r="AC6" i="3"/>
  <c r="AG27" i="3"/>
  <c r="AL69" i="3"/>
  <c r="D15" i="3"/>
  <c r="X45" i="3"/>
  <c r="S48" i="3"/>
  <c r="BD25" i="3"/>
  <c r="W9" i="3"/>
  <c r="AB15" i="3"/>
  <c r="BN10" i="3"/>
  <c r="X9" i="3"/>
  <c r="BE32" i="3"/>
  <c r="AI33" i="3"/>
  <c r="AV56" i="3"/>
  <c r="BJ11" i="3"/>
  <c r="I70" i="3"/>
  <c r="F16" i="3"/>
  <c r="AF14" i="3"/>
  <c r="BP7" i="3"/>
  <c r="BQ54" i="3"/>
  <c r="S15" i="3"/>
  <c r="BJ31" i="3"/>
  <c r="AI77" i="3"/>
  <c r="BA4" i="3"/>
  <c r="V13" i="3"/>
  <c r="AI78" i="3"/>
  <c r="B26" i="3"/>
  <c r="BQ17" i="3"/>
  <c r="BQ28" i="3"/>
  <c r="AS10" i="3"/>
  <c r="AG24" i="3"/>
  <c r="AH10" i="3"/>
  <c r="AP5" i="3"/>
  <c r="I26" i="3"/>
  <c r="AV67" i="3"/>
  <c r="BP13" i="3"/>
  <c r="AG75" i="3"/>
  <c r="BD6" i="3"/>
  <c r="C73" i="3"/>
  <c r="AK74" i="3"/>
  <c r="M11" i="3"/>
  <c r="AV4" i="3"/>
  <c r="AS44" i="3"/>
  <c r="BF17" i="3"/>
  <c r="BN58" i="3"/>
  <c r="AA57" i="3"/>
  <c r="AU14" i="3"/>
  <c r="BF28" i="3"/>
  <c r="AC47" i="3"/>
  <c r="AV32" i="3"/>
  <c r="P64" i="3"/>
  <c r="W53" i="3"/>
  <c r="AB26" i="3"/>
  <c r="M76" i="3"/>
  <c r="AC76" i="3"/>
  <c r="AJ73" i="3"/>
  <c r="AW46" i="3"/>
  <c r="AA78" i="3"/>
  <c r="E36" i="3"/>
  <c r="AS53" i="3"/>
  <c r="AW32" i="3"/>
  <c r="AA10" i="3"/>
  <c r="AT15" i="3"/>
  <c r="AT50" i="3"/>
  <c r="F34" i="3"/>
  <c r="Q77" i="3"/>
  <c r="AQ14" i="3"/>
  <c r="AT8" i="3"/>
  <c r="AQ78" i="3"/>
  <c r="Q78" i="3"/>
  <c r="AR31" i="3"/>
  <c r="AB66" i="3"/>
  <c r="R25" i="3"/>
  <c r="D32" i="3"/>
  <c r="AV18" i="3"/>
  <c r="AA9" i="3"/>
  <c r="I72" i="3"/>
  <c r="BK35" i="3"/>
  <c r="X54" i="3"/>
  <c r="AF28" i="3"/>
  <c r="BJ49" i="3"/>
  <c r="AF10" i="3"/>
  <c r="AU55" i="3"/>
  <c r="H30" i="3"/>
  <c r="D28" i="3"/>
  <c r="BG58" i="3"/>
  <c r="AP38" i="3"/>
  <c r="Z31" i="3"/>
  <c r="AF26" i="3"/>
  <c r="O69" i="3"/>
  <c r="N50" i="3"/>
  <c r="AF54" i="3"/>
  <c r="R73" i="3"/>
  <c r="AC75" i="3"/>
  <c r="BC10" i="3"/>
  <c r="AV57" i="3"/>
  <c r="AA28" i="3"/>
  <c r="AF67" i="3"/>
  <c r="BM56" i="3"/>
  <c r="F9" i="3"/>
  <c r="AS73" i="3"/>
  <c r="BC9" i="3"/>
  <c r="C10" i="3"/>
  <c r="N73" i="3"/>
  <c r="B33" i="3"/>
  <c r="AW12" i="3"/>
  <c r="E76" i="3"/>
  <c r="AK72" i="3"/>
  <c r="O14" i="3"/>
  <c r="G53" i="3"/>
  <c r="BQ46" i="3"/>
  <c r="AU9" i="3"/>
  <c r="BO37" i="3"/>
  <c r="AG77" i="3"/>
  <c r="AA12" i="3"/>
  <c r="P73" i="3"/>
  <c r="BG6" i="3"/>
  <c r="AQ26" i="3"/>
  <c r="Z72" i="3"/>
  <c r="AV24" i="3"/>
  <c r="D17" i="3"/>
  <c r="AL4" i="3"/>
  <c r="AQ48" i="3"/>
  <c r="E9" i="3"/>
  <c r="S10" i="3"/>
  <c r="D72" i="3"/>
  <c r="AS28" i="3"/>
  <c r="BF53" i="3"/>
  <c r="H54" i="3"/>
  <c r="AA47" i="3"/>
  <c r="BD8" i="3"/>
  <c r="AH37" i="3"/>
  <c r="AW9" i="3"/>
  <c r="BO30" i="3"/>
  <c r="V12" i="3"/>
  <c r="AW25" i="3"/>
  <c r="AR25" i="3"/>
  <c r="Z46" i="3"/>
  <c r="BB13" i="3"/>
  <c r="AV78" i="3"/>
  <c r="AH11" i="3"/>
  <c r="AH65" i="3"/>
  <c r="BP58" i="3"/>
  <c r="E28" i="3"/>
  <c r="N18" i="3"/>
  <c r="BE16" i="3"/>
  <c r="AT24" i="3"/>
  <c r="BB14" i="3"/>
  <c r="I56" i="3"/>
  <c r="F73" i="3"/>
  <c r="D74" i="3"/>
  <c r="AC49" i="3"/>
  <c r="AB29" i="3"/>
  <c r="BD26" i="3"/>
  <c r="AL15" i="3"/>
  <c r="D68" i="3"/>
  <c r="AU18" i="3"/>
  <c r="G26" i="3"/>
  <c r="AM65" i="3"/>
  <c r="O31" i="3"/>
  <c r="AH9" i="3"/>
  <c r="BQ52" i="3"/>
  <c r="AJ12" i="3"/>
  <c r="BF36" i="3"/>
  <c r="C51" i="3"/>
  <c r="BO46" i="3"/>
  <c r="Z15" i="3"/>
  <c r="W47" i="3"/>
  <c r="AH46" i="3"/>
  <c r="N5" i="3"/>
  <c r="B56" i="3"/>
  <c r="BE50" i="3"/>
  <c r="AU58" i="3"/>
  <c r="AW48" i="3"/>
  <c r="Q11" i="3"/>
  <c r="I75" i="3"/>
  <c r="AA5" i="3"/>
  <c r="AI48" i="3"/>
  <c r="AG47" i="3"/>
  <c r="BB7" i="3"/>
  <c r="B49" i="3"/>
  <c r="C34" i="3"/>
  <c r="Y44" i="3"/>
  <c r="X72" i="3"/>
  <c r="AB71" i="3"/>
  <c r="N77" i="3"/>
  <c r="BM34" i="3"/>
  <c r="AL18" i="3"/>
  <c r="AF37" i="3"/>
  <c r="AR76" i="3"/>
  <c r="X29" i="3"/>
  <c r="BJ54" i="3"/>
  <c r="AG48" i="3"/>
  <c r="L4" i="3"/>
  <c r="AC24" i="3"/>
  <c r="BG29" i="3"/>
  <c r="N71" i="3"/>
  <c r="AA25" i="3"/>
  <c r="AJ69" i="3"/>
  <c r="D47" i="3"/>
  <c r="BO58" i="3"/>
  <c r="AV34" i="3"/>
  <c r="W71" i="3"/>
  <c r="AF29" i="3"/>
  <c r="BP38" i="3"/>
  <c r="AS37" i="3"/>
  <c r="AV26" i="3"/>
  <c r="BM29" i="3"/>
  <c r="AJ30" i="3"/>
  <c r="N76" i="3"/>
  <c r="AT68" i="3"/>
  <c r="D34" i="3"/>
  <c r="N11" i="3"/>
  <c r="C56" i="3"/>
  <c r="AP74" i="3"/>
  <c r="BO18" i="3"/>
  <c r="AV17" i="3"/>
  <c r="V8" i="3"/>
  <c r="AM45" i="3"/>
  <c r="AB25" i="3"/>
  <c r="BF57" i="3"/>
  <c r="BD30" i="3"/>
  <c r="AV16" i="3"/>
  <c r="AL30" i="3"/>
  <c r="M51" i="3"/>
  <c r="Y14" i="3"/>
  <c r="AK25" i="3"/>
  <c r="C46" i="3"/>
  <c r="N16" i="3"/>
  <c r="AL54" i="3"/>
  <c r="BJ30" i="3"/>
  <c r="AG67" i="3"/>
  <c r="BD9" i="3"/>
  <c r="O27" i="3"/>
  <c r="AI45" i="3"/>
  <c r="P24" i="3"/>
  <c r="Y48" i="3"/>
  <c r="H26" i="3"/>
  <c r="AC8" i="3"/>
  <c r="AU51" i="3"/>
  <c r="BM45" i="3"/>
  <c r="BB44" i="3"/>
  <c r="AI12" i="3"/>
  <c r="L68" i="3"/>
  <c r="BA52" i="3"/>
  <c r="M64" i="3"/>
  <c r="F17" i="3"/>
  <c r="AQ32" i="3"/>
  <c r="AU47" i="3"/>
  <c r="BC52" i="3"/>
  <c r="D30" i="3"/>
  <c r="Y38" i="3"/>
  <c r="AP29" i="3"/>
  <c r="AF31" i="3"/>
  <c r="I5" i="3"/>
  <c r="W77" i="3"/>
  <c r="BF51" i="3"/>
  <c r="Q10" i="3"/>
  <c r="M33" i="3"/>
  <c r="O54" i="3"/>
  <c r="BJ7" i="3"/>
  <c r="BK11" i="3"/>
  <c r="AG52" i="3"/>
  <c r="AV46" i="3"/>
  <c r="AH67" i="3"/>
  <c r="BB58" i="3"/>
  <c r="BK56" i="3"/>
  <c r="Y51" i="3"/>
  <c r="S37" i="3"/>
  <c r="P76" i="3"/>
  <c r="AU78" i="3"/>
  <c r="AB33" i="3"/>
  <c r="BM25" i="3"/>
  <c r="AP10" i="3"/>
  <c r="AA76" i="3"/>
  <c r="AV13" i="3"/>
  <c r="AL6" i="3"/>
  <c r="I13" i="3"/>
  <c r="BG10" i="3"/>
  <c r="AS51" i="3"/>
  <c r="AI73" i="3"/>
  <c r="AG54" i="3"/>
  <c r="E57" i="3"/>
  <c r="BJ35" i="3"/>
  <c r="AS7" i="3"/>
  <c r="BO34" i="3"/>
  <c r="AV33" i="3"/>
  <c r="AS45" i="3"/>
  <c r="X68" i="3"/>
  <c r="L75" i="3"/>
  <c r="BA56" i="3"/>
  <c r="Z4" i="3"/>
  <c r="AW73" i="3"/>
  <c r="AH13" i="3"/>
  <c r="Q15" i="3"/>
  <c r="AU49" i="3"/>
  <c r="M74" i="3"/>
  <c r="AZ9" i="3"/>
  <c r="BQ51" i="3"/>
  <c r="BB38" i="3"/>
  <c r="AW15" i="3"/>
  <c r="AG12" i="3"/>
  <c r="AR51" i="3"/>
  <c r="BN56" i="3"/>
  <c r="AP27" i="3"/>
  <c r="AR48" i="3"/>
  <c r="E7" i="3"/>
  <c r="BG11" i="3"/>
  <c r="M37" i="3"/>
  <c r="BD35" i="3"/>
  <c r="H5" i="3"/>
  <c r="AR44" i="3"/>
  <c r="R78" i="3"/>
  <c r="B35" i="3"/>
  <c r="C55" i="3"/>
  <c r="AV45" i="3"/>
  <c r="L78" i="3"/>
  <c r="W74" i="3"/>
  <c r="I34" i="3"/>
  <c r="X28" i="3"/>
  <c r="AQ50" i="3"/>
  <c r="AR54" i="3"/>
  <c r="I64" i="3"/>
  <c r="BE27" i="3"/>
  <c r="W58" i="3"/>
  <c r="AI11" i="3"/>
  <c r="C68" i="3"/>
  <c r="D9" i="3"/>
  <c r="AH44" i="3"/>
  <c r="AM36" i="3"/>
  <c r="AS11" i="3"/>
  <c r="BF13" i="3"/>
  <c r="AQ68" i="3"/>
  <c r="AH24" i="3"/>
  <c r="AH16" i="3"/>
  <c r="X11" i="3"/>
  <c r="E74" i="3"/>
  <c r="B32" i="3"/>
  <c r="M24" i="3"/>
  <c r="BL8" i="3"/>
  <c r="AU52" i="3"/>
  <c r="H73" i="3"/>
  <c r="AK78" i="3"/>
  <c r="AI8" i="3"/>
  <c r="AB35" i="3"/>
  <c r="S69" i="3"/>
  <c r="AF58" i="3"/>
  <c r="AI46" i="3"/>
  <c r="L51" i="3"/>
  <c r="AK56" i="3"/>
  <c r="AV47" i="3"/>
  <c r="BA36" i="3"/>
  <c r="AU36" i="3"/>
  <c r="AS77" i="3"/>
  <c r="BF34" i="3"/>
  <c r="AT14" i="3"/>
  <c r="BL54" i="3"/>
  <c r="O29" i="3"/>
  <c r="BJ44" i="3"/>
  <c r="AL76" i="3"/>
  <c r="N54" i="3"/>
  <c r="AC35" i="3"/>
  <c r="C64" i="3"/>
  <c r="E51" i="3"/>
  <c r="AU6" i="3"/>
  <c r="AH48" i="3"/>
  <c r="AB58" i="3"/>
  <c r="BP49" i="3"/>
  <c r="AQ13" i="3"/>
  <c r="N24" i="3"/>
  <c r="BC37" i="3"/>
  <c r="AB73" i="3"/>
  <c r="AQ70" i="3"/>
  <c r="AH31" i="3"/>
  <c r="BC16" i="3"/>
  <c r="AS58" i="3"/>
  <c r="Q45" i="3"/>
  <c r="W17" i="3"/>
  <c r="BO12" i="3"/>
  <c r="B18" i="3"/>
  <c r="AP46" i="3"/>
  <c r="I11" i="3"/>
  <c r="W36" i="3"/>
  <c r="BD5" i="3"/>
  <c r="AM50" i="3"/>
  <c r="BA54" i="3"/>
  <c r="Y29" i="3"/>
  <c r="AW49" i="3"/>
  <c r="C48" i="3"/>
  <c r="AQ30" i="3"/>
  <c r="N14" i="3"/>
  <c r="AT35" i="3"/>
  <c r="AU26" i="3"/>
  <c r="AI31" i="3"/>
  <c r="F37" i="3"/>
  <c r="AP25" i="3"/>
  <c r="AU25" i="3"/>
  <c r="E69" i="3"/>
  <c r="AU5" i="3"/>
  <c r="AG33" i="3"/>
  <c r="P36" i="3"/>
  <c r="AT53" i="3"/>
  <c r="X14" i="3"/>
  <c r="S76" i="3"/>
  <c r="G24" i="3"/>
  <c r="AZ51" i="3"/>
  <c r="C36" i="3"/>
  <c r="AL75" i="3"/>
  <c r="H69" i="3"/>
  <c r="AJ53" i="3"/>
  <c r="AJ16" i="3"/>
  <c r="BQ30" i="3"/>
  <c r="N47" i="3"/>
  <c r="AZ13" i="3"/>
  <c r="AR58" i="3"/>
  <c r="AB30" i="3"/>
  <c r="I46" i="3"/>
  <c r="BQ16" i="3"/>
  <c r="B69" i="3"/>
  <c r="AM56" i="3"/>
  <c r="AU13" i="3"/>
  <c r="V34" i="3"/>
  <c r="Y57" i="3"/>
  <c r="M26" i="3"/>
  <c r="AC57" i="3"/>
  <c r="E12" i="3"/>
  <c r="X35" i="3"/>
  <c r="Q5" i="3"/>
  <c r="AK73" i="3"/>
  <c r="AF46" i="3"/>
  <c r="AB54" i="3"/>
  <c r="L27" i="3"/>
  <c r="BG45" i="3"/>
  <c r="AK54" i="3"/>
  <c r="AJ32" i="3"/>
  <c r="C18" i="3"/>
  <c r="E71" i="3"/>
  <c r="BN50" i="3"/>
  <c r="BA14" i="3"/>
  <c r="AZ30" i="3"/>
  <c r="AP9" i="3"/>
  <c r="W44" i="3"/>
  <c r="Y16" i="3"/>
  <c r="Y77" i="3"/>
  <c r="BQ29" i="3"/>
  <c r="G13" i="3"/>
  <c r="AF38" i="3"/>
  <c r="AR38" i="3"/>
  <c r="X24" i="3"/>
  <c r="AZ29" i="3"/>
  <c r="AI49" i="3"/>
  <c r="AT33" i="3"/>
  <c r="AG8" i="3"/>
  <c r="AT18" i="3"/>
  <c r="AR17" i="3"/>
  <c r="W75" i="3"/>
  <c r="S73" i="3"/>
  <c r="AT78" i="3"/>
  <c r="AK75" i="3"/>
  <c r="BP14" i="3"/>
  <c r="BD34" i="3"/>
  <c r="AM4" i="3"/>
  <c r="AB64" i="3"/>
  <c r="E50" i="3"/>
  <c r="L66" i="3"/>
  <c r="BD53" i="3"/>
  <c r="BL28" i="3"/>
  <c r="Y75" i="3"/>
  <c r="I15" i="3"/>
  <c r="BB36" i="3"/>
  <c r="Z55" i="3"/>
  <c r="M72" i="3"/>
  <c r="P17" i="3"/>
  <c r="AB49" i="3"/>
  <c r="X7" i="3"/>
  <c r="Y47" i="3"/>
  <c r="S38" i="3"/>
  <c r="BM9" i="3"/>
  <c r="S72" i="3"/>
  <c r="F66" i="3"/>
  <c r="BF7" i="3"/>
  <c r="AT9" i="3"/>
  <c r="AQ4" i="3"/>
  <c r="W57" i="3"/>
  <c r="C53" i="3"/>
  <c r="AF11" i="3"/>
  <c r="AS75" i="3"/>
  <c r="AU37" i="3"/>
  <c r="W54" i="3"/>
  <c r="BC8" i="3"/>
  <c r="AH28" i="3"/>
  <c r="BP37" i="3"/>
  <c r="BB12" i="3"/>
  <c r="BK46" i="3"/>
  <c r="N10" i="3"/>
  <c r="BQ11" i="3"/>
  <c r="AM34" i="3"/>
  <c r="C65" i="3"/>
  <c r="S51" i="3"/>
  <c r="AT70" i="3"/>
  <c r="BL47" i="3"/>
  <c r="BF30" i="3"/>
  <c r="AM29" i="3"/>
  <c r="V30" i="3"/>
  <c r="L37" i="3"/>
  <c r="C35" i="3"/>
  <c r="AU24" i="3"/>
  <c r="G10" i="3"/>
  <c r="AS33" i="3"/>
  <c r="B75" i="3"/>
  <c r="B25" i="3"/>
  <c r="AR7" i="3"/>
  <c r="Z56" i="3"/>
  <c r="I14" i="3"/>
  <c r="E52" i="3"/>
  <c r="AS26" i="3"/>
  <c r="BP26" i="3"/>
  <c r="BK36" i="3"/>
  <c r="AQ25" i="3"/>
  <c r="AM18" i="3"/>
  <c r="N7" i="3"/>
  <c r="Z13" i="3"/>
  <c r="Q70" i="3"/>
  <c r="BQ56" i="3"/>
  <c r="D37" i="3"/>
  <c r="Q71" i="3"/>
  <c r="AJ28" i="3"/>
  <c r="AJ74" i="3"/>
  <c r="BA31" i="3"/>
  <c r="C58" i="3"/>
  <c r="AQ37" i="3"/>
  <c r="BF37" i="3"/>
  <c r="B38" i="3"/>
  <c r="BE55" i="3"/>
  <c r="AL29" i="3"/>
  <c r="AP35" i="3"/>
  <c r="AJ31" i="3"/>
  <c r="W37" i="3"/>
  <c r="AT77" i="3"/>
  <c r="B29" i="3"/>
  <c r="O57" i="3"/>
  <c r="BG44" i="3"/>
  <c r="F10" i="3"/>
  <c r="BM16" i="3"/>
  <c r="AW65" i="3"/>
  <c r="AW7" i="3"/>
  <c r="BK29" i="3"/>
  <c r="BE10" i="3"/>
  <c r="BE47" i="3"/>
  <c r="Y69" i="3"/>
  <c r="F58" i="3"/>
  <c r="BO11" i="3"/>
  <c r="B72" i="3"/>
  <c r="BE46" i="3"/>
  <c r="AP52" i="3"/>
  <c r="S35" i="3"/>
  <c r="AM9" i="3"/>
  <c r="AV12" i="3"/>
  <c r="BF44" i="3"/>
  <c r="P7" i="3"/>
  <c r="G76" i="3"/>
  <c r="BO13" i="3"/>
  <c r="AP58" i="3"/>
  <c r="P70" i="3"/>
  <c r="F8" i="3"/>
  <c r="AJ14" i="3"/>
  <c r="C12" i="3"/>
  <c r="Z17" i="3"/>
  <c r="BJ34" i="3"/>
  <c r="AL47" i="3"/>
  <c r="N35" i="3"/>
  <c r="X58" i="3"/>
  <c r="AL35" i="3"/>
  <c r="AH49" i="3"/>
  <c r="Z10" i="3"/>
  <c r="AI58" i="3"/>
  <c r="AL74" i="3"/>
  <c r="AL65" i="3"/>
  <c r="D25" i="3"/>
  <c r="AZ44" i="3"/>
  <c r="AA52" i="3"/>
  <c r="R52" i="3"/>
  <c r="L52" i="3"/>
  <c r="D76" i="3"/>
  <c r="AK55" i="3"/>
  <c r="V46" i="3"/>
  <c r="BG18" i="3"/>
  <c r="BA51" i="3"/>
  <c r="F4" i="3"/>
  <c r="AU30" i="3"/>
  <c r="F70" i="3"/>
  <c r="BB51" i="3"/>
  <c r="P4" i="3"/>
  <c r="AB55" i="3"/>
  <c r="BJ45" i="3"/>
  <c r="BQ45" i="3"/>
  <c r="B48" i="3"/>
  <c r="BB10" i="3"/>
  <c r="I31" i="3"/>
  <c r="Y36" i="3"/>
  <c r="AZ5" i="3"/>
  <c r="BA50" i="3"/>
  <c r="R15" i="3"/>
  <c r="AZ31" i="3"/>
  <c r="BE35" i="3"/>
  <c r="E15" i="3"/>
  <c r="R27" i="3"/>
  <c r="S58" i="3"/>
  <c r="BF45" i="3"/>
  <c r="BK26" i="3"/>
  <c r="BJ25" i="3"/>
  <c r="O49" i="3"/>
  <c r="BB52" i="3"/>
  <c r="E54" i="3"/>
  <c r="S49" i="3"/>
  <c r="Q75" i="3"/>
  <c r="BL17" i="3"/>
  <c r="BE36" i="3"/>
  <c r="AP55" i="3"/>
  <c r="Z77" i="3"/>
  <c r="G49" i="3"/>
  <c r="AG78" i="3"/>
  <c r="AK52" i="3"/>
  <c r="Q8" i="3"/>
  <c r="BP6" i="3"/>
  <c r="BO7" i="3"/>
  <c r="BA48" i="3"/>
  <c r="BJ57" i="3"/>
  <c r="S28" i="3"/>
  <c r="P18" i="3"/>
  <c r="BM51" i="3"/>
  <c r="BN54" i="3"/>
  <c r="AZ18" i="3"/>
  <c r="BF46" i="3"/>
  <c r="AM75" i="3"/>
  <c r="O15" i="3"/>
  <c r="H10" i="3"/>
  <c r="AB18" i="3"/>
  <c r="Q67" i="3"/>
  <c r="BQ49" i="3"/>
  <c r="BO15" i="3"/>
  <c r="F32" i="3"/>
  <c r="AC68" i="3"/>
  <c r="W50" i="3"/>
  <c r="N70" i="3"/>
  <c r="S13" i="3"/>
  <c r="V48" i="3"/>
  <c r="Y76" i="3"/>
  <c r="AQ17" i="3"/>
  <c r="Q44" i="3"/>
  <c r="Y6" i="3"/>
  <c r="AK58" i="3"/>
  <c r="AK4" i="3"/>
  <c r="BE29" i="3"/>
  <c r="AR49" i="3"/>
  <c r="BQ53" i="3"/>
  <c r="P49" i="3"/>
  <c r="O53" i="3"/>
  <c r="H17" i="3"/>
  <c r="BG27" i="3"/>
  <c r="BP45" i="3"/>
  <c r="AR8" i="3"/>
  <c r="P57" i="3"/>
  <c r="AJ5" i="3"/>
  <c r="AW71" i="3"/>
  <c r="AF70" i="3"/>
  <c r="AF64" i="3"/>
  <c r="N74" i="3"/>
  <c r="AW6" i="3"/>
  <c r="I77" i="3"/>
  <c r="AK18" i="3"/>
  <c r="BJ55" i="3"/>
  <c r="BF10" i="3"/>
  <c r="BG28" i="3"/>
  <c r="AG49" i="3"/>
  <c r="X33" i="3"/>
  <c r="AB46" i="3"/>
  <c r="BE34" i="3"/>
  <c r="BA16" i="3"/>
  <c r="B17" i="3"/>
  <c r="BL16" i="3"/>
  <c r="AR12" i="3"/>
  <c r="BN14" i="3"/>
  <c r="H24" i="3"/>
  <c r="Z66" i="3"/>
  <c r="AI53" i="3"/>
  <c r="AT16" i="3"/>
  <c r="R16" i="3"/>
  <c r="AG45" i="3"/>
  <c r="BD24" i="3"/>
  <c r="X51" i="3"/>
  <c r="BD33" i="3"/>
  <c r="BA5" i="3"/>
  <c r="BE49" i="3"/>
  <c r="Q33" i="3"/>
  <c r="BJ5" i="3"/>
  <c r="BL5" i="3"/>
  <c r="AR74" i="3"/>
  <c r="S34" i="3"/>
  <c r="AI54" i="3"/>
  <c r="B8" i="3"/>
  <c r="AQ46" i="3"/>
  <c r="S71" i="3"/>
  <c r="AF30" i="3"/>
  <c r="BL35" i="3"/>
  <c r="AB52" i="3"/>
  <c r="AF7" i="3"/>
  <c r="AS38" i="3"/>
  <c r="N29" i="3"/>
  <c r="BE15" i="3"/>
  <c r="AS49" i="3"/>
  <c r="AS13" i="3"/>
  <c r="F53" i="3"/>
  <c r="L30" i="3"/>
  <c r="S7" i="3"/>
  <c r="AA35" i="3"/>
  <c r="N75" i="3"/>
  <c r="W30" i="3"/>
  <c r="AF77" i="3"/>
  <c r="BA47" i="3"/>
  <c r="L50" i="3"/>
  <c r="BL48" i="3"/>
  <c r="BJ14" i="3"/>
  <c r="E30" i="3"/>
  <c r="X52" i="3"/>
  <c r="AB44" i="3"/>
  <c r="AH55" i="3"/>
  <c r="AM25" i="3"/>
  <c r="H77" i="3"/>
  <c r="AZ28" i="3"/>
  <c r="R10" i="3"/>
  <c r="M32" i="3"/>
  <c r="BA28" i="3"/>
  <c r="AB57" i="3"/>
  <c r="BO6" i="3"/>
  <c r="C28" i="3"/>
  <c r="BJ47" i="3"/>
  <c r="AG46" i="3"/>
  <c r="BQ24" i="3"/>
  <c r="B47" i="3"/>
  <c r="O77" i="3"/>
  <c r="BA9" i="3"/>
  <c r="BN49" i="3"/>
  <c r="E78" i="3"/>
  <c r="AA31" i="3"/>
  <c r="AL70" i="3"/>
  <c r="X13" i="3"/>
  <c r="R53" i="3"/>
  <c r="BB32" i="3"/>
  <c r="G18" i="3"/>
  <c r="L48" i="3"/>
  <c r="BP33" i="3"/>
  <c r="BQ15" i="3"/>
  <c r="D71" i="3"/>
  <c r="AW64" i="3"/>
  <c r="BJ10" i="3"/>
  <c r="AZ57" i="3"/>
  <c r="E17" i="3"/>
  <c r="AU69" i="3"/>
  <c r="B7" i="3"/>
  <c r="BE52" i="3"/>
  <c r="AJ75" i="3"/>
  <c r="L72" i="3"/>
  <c r="AK66" i="3"/>
  <c r="X57" i="3"/>
  <c r="Z24" i="3"/>
  <c r="BL4" i="3"/>
  <c r="AJ50" i="3"/>
  <c r="Y53" i="3"/>
  <c r="AS14" i="3"/>
  <c r="N6" i="3"/>
  <c r="V10" i="3"/>
  <c r="AS35" i="3"/>
  <c r="H31" i="3"/>
  <c r="AL77" i="3"/>
  <c r="BG35" i="3"/>
  <c r="BN7" i="3"/>
  <c r="AM27" i="3"/>
  <c r="Q76" i="3"/>
  <c r="I69" i="3"/>
  <c r="N49" i="3"/>
  <c r="L76" i="3"/>
  <c r="BB11" i="3"/>
  <c r="P33" i="3"/>
  <c r="BG48" i="3"/>
  <c r="Q18" i="3"/>
  <c r="BP54" i="3"/>
  <c r="AB4" i="3"/>
  <c r="AW75" i="3"/>
  <c r="P69" i="3"/>
  <c r="AQ66" i="3"/>
  <c r="BF47" i="3"/>
  <c r="BE44" i="3"/>
  <c r="BL9" i="3"/>
  <c r="AK14" i="3"/>
  <c r="AR72" i="3"/>
  <c r="AR14" i="3"/>
  <c r="BM49" i="3"/>
  <c r="AI5" i="3"/>
  <c r="AS50" i="3"/>
  <c r="AJ46" i="3"/>
  <c r="P50" i="3"/>
  <c r="H44" i="3"/>
  <c r="M71" i="3"/>
  <c r="BN6" i="3"/>
  <c r="H27" i="3"/>
  <c r="AU64" i="3"/>
  <c r="BB17" i="3"/>
  <c r="BQ12" i="3"/>
  <c r="BP56" i="3"/>
  <c r="AZ35" i="3"/>
  <c r="D18" i="3"/>
  <c r="H72" i="3"/>
  <c r="AM7" i="3"/>
  <c r="BG37" i="3"/>
  <c r="Q38" i="3"/>
  <c r="H16" i="3"/>
  <c r="AC18" i="3"/>
  <c r="AM24" i="3"/>
  <c r="Q64" i="3"/>
  <c r="BQ50" i="3"/>
  <c r="Y15" i="3"/>
  <c r="BO38" i="3"/>
  <c r="AR69" i="3"/>
  <c r="Z14" i="3"/>
  <c r="AI24" i="3"/>
  <c r="AP4" i="3"/>
  <c r="AT56" i="3"/>
  <c r="BK27" i="3"/>
  <c r="BN51" i="3"/>
  <c r="AH52" i="3"/>
  <c r="V32" i="3"/>
  <c r="N28" i="3"/>
  <c r="V75" i="3"/>
  <c r="AR13" i="3"/>
  <c r="AI26" i="3"/>
  <c r="Q25" i="3"/>
  <c r="X73" i="3"/>
  <c r="AI28" i="3"/>
  <c r="BC33" i="3"/>
  <c r="O71" i="3"/>
  <c r="AC45" i="3"/>
  <c r="AM69" i="3"/>
  <c r="BK12" i="3"/>
  <c r="X17" i="3"/>
  <c r="F38" i="3"/>
  <c r="S70" i="3"/>
  <c r="BF4" i="3"/>
  <c r="AH64" i="3"/>
  <c r="AQ29" i="3"/>
  <c r="P45" i="3"/>
  <c r="BD36" i="3"/>
  <c r="AL8" i="3"/>
  <c r="H38" i="3"/>
  <c r="O24" i="3"/>
  <c r="BK34" i="3"/>
  <c r="BD56" i="3"/>
  <c r="Y7" i="3"/>
  <c r="G32" i="3"/>
  <c r="O52" i="3"/>
  <c r="AK30" i="3"/>
  <c r="F18" i="3"/>
  <c r="AG35" i="3"/>
  <c r="W72" i="3"/>
  <c r="BC50" i="3"/>
  <c r="BO31" i="3"/>
  <c r="AZ12" i="3"/>
  <c r="AA66" i="3"/>
  <c r="AR71" i="3"/>
  <c r="S53" i="3"/>
  <c r="F64" i="3"/>
  <c r="BC26" i="3"/>
  <c r="BP46" i="3"/>
  <c r="G72" i="3"/>
  <c r="W6" i="3"/>
  <c r="AM44" i="3"/>
  <c r="AP37" i="3"/>
  <c r="O38" i="3"/>
  <c r="BO8" i="3"/>
  <c r="AS30" i="3"/>
  <c r="M12" i="3"/>
  <c r="H66" i="3"/>
  <c r="AC44" i="3"/>
  <c r="AI37" i="3"/>
  <c r="AA51" i="3"/>
  <c r="AG55" i="3"/>
  <c r="P48" i="3"/>
  <c r="AI47" i="3"/>
  <c r="AL27" i="3"/>
  <c r="BN15" i="3"/>
  <c r="C77" i="3"/>
  <c r="S32" i="3"/>
  <c r="BO29" i="3"/>
  <c r="AW4" i="3"/>
  <c r="AC12" i="3"/>
  <c r="Q51" i="3"/>
  <c r="AI76" i="3"/>
  <c r="N17" i="3"/>
  <c r="AP24" i="3"/>
  <c r="I29" i="3"/>
  <c r="W68" i="3"/>
  <c r="BK16" i="3"/>
  <c r="B37" i="3"/>
  <c r="G77" i="3"/>
  <c r="AS76" i="3"/>
  <c r="S74" i="3"/>
  <c r="BF12" i="3"/>
  <c r="BB26" i="3"/>
  <c r="F57" i="3"/>
  <c r="AU53" i="3"/>
  <c r="AJ18" i="3"/>
  <c r="AW50" i="3"/>
  <c r="E46" i="3"/>
  <c r="AW76" i="3"/>
  <c r="W4" i="3"/>
  <c r="Y50" i="3"/>
  <c r="Z51" i="3"/>
  <c r="O76" i="3"/>
  <c r="AM26" i="3"/>
  <c r="V37" i="3"/>
  <c r="AL48" i="3"/>
  <c r="AF55" i="3"/>
  <c r="Y18" i="3"/>
  <c r="AI29" i="3"/>
  <c r="O46" i="3"/>
  <c r="AI32" i="3"/>
  <c r="F12" i="3"/>
  <c r="AC31" i="3"/>
  <c r="AG69" i="3"/>
  <c r="AK9" i="3"/>
  <c r="I44" i="3"/>
  <c r="AH57" i="3"/>
  <c r="R48" i="3"/>
  <c r="AJ9" i="3"/>
  <c r="BJ56" i="3"/>
  <c r="S4" i="3"/>
  <c r="AJ15" i="3"/>
  <c r="B67" i="3"/>
  <c r="Q9" i="3"/>
  <c r="E25" i="3"/>
  <c r="V73" i="3"/>
  <c r="R47" i="3"/>
  <c r="AL67" i="3"/>
  <c r="O16" i="3"/>
  <c r="I76" i="3"/>
  <c r="AZ58" i="3"/>
  <c r="V17" i="3"/>
  <c r="W7" i="3"/>
  <c r="BK37" i="3"/>
  <c r="AA6" i="3"/>
  <c r="AM10" i="3"/>
  <c r="AU33" i="3"/>
  <c r="W67" i="3"/>
  <c r="D45" i="3"/>
  <c r="AG34" i="3"/>
  <c r="B12" i="3"/>
  <c r="N4" i="3"/>
  <c r="E37" i="3"/>
  <c r="AT12" i="3"/>
  <c r="G56" i="3"/>
  <c r="AB14" i="3"/>
  <c r="BB33" i="3"/>
  <c r="BE56" i="3"/>
  <c r="AK38" i="3"/>
  <c r="E64" i="3"/>
  <c r="AR35" i="3"/>
  <c r="L70" i="3"/>
  <c r="BG50" i="3"/>
  <c r="H71" i="3"/>
  <c r="R65" i="3"/>
  <c r="AW36" i="3"/>
  <c r="O58" i="3"/>
  <c r="BF16" i="3"/>
  <c r="AL66" i="3"/>
  <c r="BK58" i="3"/>
  <c r="AA74" i="3"/>
  <c r="AJ44" i="3"/>
  <c r="V54" i="3"/>
  <c r="AI71" i="3"/>
  <c r="BN9" i="3"/>
  <c r="BF5" i="3"/>
  <c r="B10" i="3"/>
  <c r="BL15" i="3"/>
  <c r="R49" i="3"/>
  <c r="AA68" i="3"/>
  <c r="H56" i="3"/>
  <c r="AC73" i="3"/>
  <c r="AQ77" i="3"/>
  <c r="AH69" i="3"/>
  <c r="Y55" i="3"/>
  <c r="AU77" i="3"/>
  <c r="W29" i="3"/>
  <c r="G54" i="3"/>
  <c r="AT38" i="3"/>
  <c r="BL44" i="3"/>
  <c r="AZ53" i="3"/>
  <c r="AG25" i="3"/>
  <c r="BA6" i="3"/>
  <c r="AG15" i="3"/>
  <c r="AK34" i="3"/>
  <c r="BG57" i="3"/>
  <c r="BG14" i="3"/>
  <c r="AH32" i="3"/>
  <c r="AU17" i="3"/>
  <c r="BD28" i="3"/>
  <c r="AB74" i="3"/>
  <c r="B58" i="3"/>
  <c r="AQ45" i="3"/>
  <c r="AW17" i="3"/>
  <c r="AQ33" i="3"/>
  <c r="BC56" i="3"/>
  <c r="S24" i="3"/>
  <c r="D31" i="3"/>
  <c r="AL49" i="3"/>
  <c r="V56" i="3"/>
  <c r="BE14" i="3"/>
  <c r="AT4" i="3"/>
  <c r="Y9" i="3"/>
  <c r="AF6" i="3"/>
  <c r="Z50" i="3"/>
  <c r="AW45" i="3"/>
  <c r="AR9" i="3"/>
  <c r="BO24" i="3"/>
  <c r="BM15" i="3"/>
  <c r="BA44" i="3"/>
  <c r="AP47" i="3"/>
  <c r="BO35" i="3"/>
  <c r="AV10" i="3"/>
  <c r="AW68" i="3"/>
  <c r="BB29" i="3"/>
  <c r="C16" i="3"/>
  <c r="BD31" i="3"/>
  <c r="AT5" i="3"/>
  <c r="AL56" i="3"/>
  <c r="AJ51" i="3"/>
  <c r="O11" i="3"/>
  <c r="BG33" i="3"/>
  <c r="AI10" i="3"/>
  <c r="AK13" i="3"/>
  <c r="M44" i="3"/>
  <c r="BK33" i="3"/>
  <c r="AV6" i="3"/>
  <c r="BA15" i="3"/>
  <c r="AP69" i="3"/>
  <c r="E14" i="3"/>
  <c r="BE12" i="3"/>
  <c r="Y49" i="3"/>
  <c r="B28" i="3"/>
  <c r="BP52" i="3"/>
  <c r="AZ34" i="3"/>
  <c r="AU10" i="3"/>
  <c r="H13" i="3"/>
  <c r="I57" i="3"/>
  <c r="AF76" i="3"/>
  <c r="AA36" i="3"/>
  <c r="AI51" i="3"/>
  <c r="AF65" i="3"/>
  <c r="E49" i="3"/>
  <c r="BD14" i="3"/>
  <c r="AU31" i="3"/>
  <c r="AK24" i="3"/>
  <c r="F54" i="3"/>
  <c r="O48" i="3"/>
  <c r="E56" i="3"/>
  <c r="AG36" i="3"/>
  <c r="G57" i="3"/>
  <c r="V15" i="3"/>
  <c r="AF4" i="3"/>
  <c r="AZ33" i="3"/>
  <c r="AF45" i="3"/>
  <c r="Z64" i="3"/>
  <c r="B64" i="3"/>
  <c r="F76" i="3"/>
  <c r="Z12" i="3"/>
  <c r="V7" i="3"/>
  <c r="AK47" i="3"/>
  <c r="AA32" i="3"/>
  <c r="BG34" i="3"/>
  <c r="L45" i="3"/>
  <c r="L12" i="3"/>
  <c r="M78" i="3"/>
  <c r="BA24" i="3"/>
  <c r="N13" i="3"/>
  <c r="AK49" i="3"/>
  <c r="AP75" i="3"/>
  <c r="AG66" i="3"/>
  <c r="AC52" i="3"/>
  <c r="AC9" i="3"/>
  <c r="F35" i="3"/>
  <c r="BG24" i="3"/>
  <c r="S44" i="3"/>
  <c r="E58" i="3"/>
  <c r="AV5" i="3"/>
  <c r="BD47" i="3"/>
  <c r="AA50" i="3"/>
  <c r="V35" i="3"/>
  <c r="M58" i="3"/>
  <c r="AM30" i="3"/>
  <c r="AZ16" i="3"/>
  <c r="X12" i="3"/>
  <c r="S25" i="3"/>
  <c r="BB48" i="3"/>
  <c r="BN36" i="3"/>
  <c r="V47" i="3"/>
  <c r="AW56" i="3"/>
  <c r="BB57" i="3"/>
  <c r="BA30" i="3"/>
  <c r="D8" i="3"/>
  <c r="I45" i="3"/>
  <c r="Z74" i="3"/>
  <c r="BD51" i="3"/>
  <c r="B9" i="3"/>
  <c r="AH5" i="3"/>
  <c r="BJ8" i="3"/>
  <c r="E66" i="3"/>
  <c r="X64" i="3"/>
  <c r="AB11" i="3"/>
  <c r="AL10" i="3"/>
  <c r="BB47" i="3"/>
  <c r="Z57" i="3"/>
  <c r="P53" i="3"/>
  <c r="AP33" i="3"/>
  <c r="BL38" i="3"/>
  <c r="M9" i="3"/>
  <c r="AG13" i="3"/>
  <c r="AK29" i="3"/>
  <c r="AA54" i="3"/>
  <c r="BN16" i="3"/>
  <c r="AM12" i="3"/>
  <c r="AA16" i="3"/>
  <c r="L17" i="3"/>
  <c r="AI55" i="3"/>
  <c r="AK65" i="3"/>
  <c r="G74" i="3"/>
  <c r="BF54" i="3"/>
  <c r="F24" i="3"/>
  <c r="AJ38" i="3"/>
  <c r="V27" i="3"/>
  <c r="V9" i="3"/>
  <c r="M47" i="3"/>
  <c r="B76" i="3"/>
  <c r="Y45" i="3"/>
  <c r="D65" i="3"/>
  <c r="AZ50" i="3"/>
  <c r="BK53" i="3"/>
  <c r="AF15" i="3"/>
  <c r="X26" i="3"/>
  <c r="AM68" i="3"/>
  <c r="R54" i="3"/>
  <c r="X31" i="3"/>
  <c r="AT36" i="3"/>
  <c r="R50" i="3"/>
  <c r="AI44" i="3"/>
  <c r="C72" i="3"/>
  <c r="R56" i="3"/>
  <c r="BO25" i="3"/>
  <c r="AL71" i="3"/>
  <c r="AU28" i="3"/>
  <c r="B11" i="3"/>
  <c r="B74" i="3"/>
  <c r="AR50" i="3"/>
  <c r="AP12" i="3"/>
  <c r="AF75" i="3"/>
  <c r="AZ47" i="3"/>
  <c r="AR6" i="3"/>
  <c r="BC32" i="3"/>
  <c r="V16" i="3"/>
  <c r="AK31" i="3"/>
  <c r="AK50" i="3"/>
  <c r="BL25" i="3"/>
  <c r="L46" i="3"/>
  <c r="E5" i="3"/>
  <c r="F74" i="3"/>
  <c r="AQ64" i="3"/>
  <c r="F15" i="3"/>
  <c r="AL25" i="3"/>
  <c r="V57" i="3"/>
  <c r="AG74" i="3"/>
  <c r="AK48" i="3"/>
  <c r="P25" i="3"/>
  <c r="F28" i="3"/>
  <c r="BK49" i="3"/>
  <c r="N46" i="3"/>
  <c r="BN53" i="3"/>
  <c r="P9" i="3"/>
  <c r="BL14" i="3"/>
  <c r="BA49" i="3"/>
  <c r="BK38" i="3"/>
  <c r="Q16" i="3"/>
  <c r="AM35" i="3"/>
  <c r="D14" i="3"/>
  <c r="R17" i="3"/>
  <c r="I54" i="3"/>
  <c r="AL9" i="3"/>
  <c r="BB54" i="3"/>
  <c r="BG12" i="3"/>
  <c r="AR53" i="3"/>
  <c r="AF18" i="3"/>
  <c r="AQ55" i="3"/>
  <c r="AR11" i="3"/>
  <c r="AC55" i="3"/>
  <c r="BD58" i="3"/>
  <c r="BK57" i="3"/>
  <c r="AW54" i="3"/>
  <c r="AU32" i="3"/>
  <c r="R7" i="3"/>
  <c r="Z53" i="3"/>
  <c r="BO14" i="3"/>
  <c r="D75" i="3"/>
  <c r="X8" i="3"/>
  <c r="V66" i="3"/>
  <c r="O74" i="3"/>
  <c r="AT34" i="3"/>
  <c r="BO44" i="3"/>
  <c r="W31" i="3"/>
  <c r="AJ17" i="3"/>
  <c r="BN17" i="3"/>
  <c r="AL11" i="3"/>
  <c r="BQ6" i="3"/>
  <c r="BN45" i="3"/>
  <c r="AB28" i="3"/>
  <c r="L16" i="3"/>
  <c r="AB12" i="3"/>
  <c r="BQ7" i="3"/>
  <c r="BB31" i="3"/>
  <c r="BM13" i="3"/>
  <c r="AP15" i="3"/>
  <c r="AH56" i="3"/>
  <c r="BG47" i="3"/>
  <c r="AU16" i="3"/>
  <c r="G73" i="3"/>
  <c r="AH8" i="3"/>
  <c r="AR30" i="3"/>
  <c r="BG46" i="3"/>
  <c r="D6" i="3"/>
  <c r="BO5" i="3"/>
  <c r="BE17" i="3"/>
  <c r="BK5" i="3"/>
  <c r="Q26" i="3"/>
  <c r="AT64" i="3"/>
  <c r="BM26" i="3"/>
  <c r="BJ12" i="3"/>
  <c r="AW14" i="3"/>
  <c r="BN18" i="3"/>
  <c r="B44" i="3"/>
  <c r="H78" i="3"/>
  <c r="AP48" i="3"/>
  <c r="AS55" i="3"/>
  <c r="BF9" i="3"/>
  <c r="AZ38" i="3"/>
  <c r="L44" i="3"/>
  <c r="AS32" i="3"/>
  <c r="Q58" i="3"/>
  <c r="AQ69" i="3"/>
  <c r="AI38" i="3"/>
  <c r="L10" i="3"/>
  <c r="BQ8" i="3"/>
  <c r="AG31" i="3"/>
  <c r="AK57" i="3"/>
  <c r="G36" i="3"/>
  <c r="F7" i="3"/>
  <c r="BN5" i="3"/>
  <c r="BJ26" i="3"/>
  <c r="B5" i="3"/>
  <c r="R44" i="3"/>
  <c r="AZ49" i="3"/>
  <c r="BK17" i="3"/>
  <c r="D55" i="3"/>
  <c r="S14" i="3"/>
  <c r="I58" i="3"/>
  <c r="M56" i="3"/>
  <c r="BN48" i="3"/>
  <c r="BM33" i="3"/>
  <c r="Y26" i="3"/>
  <c r="AA13" i="3"/>
  <c r="AL64" i="3"/>
  <c r="AC11" i="3"/>
  <c r="BC54" i="3"/>
  <c r="G44" i="3"/>
  <c r="AI4" i="3"/>
  <c r="BM50" i="3"/>
  <c r="S31" i="3"/>
  <c r="N67" i="3"/>
  <c r="AF47" i="3"/>
  <c r="R30" i="3"/>
  <c r="AQ8" i="3"/>
  <c r="AL32" i="3"/>
  <c r="W15" i="3"/>
  <c r="D33" i="3"/>
  <c r="AG6" i="3"/>
  <c r="N44" i="3"/>
  <c r="Z34" i="3"/>
  <c r="L29" i="3"/>
  <c r="M66" i="3"/>
  <c r="BD7" i="3"/>
  <c r="L65" i="3"/>
  <c r="AF78" i="3"/>
  <c r="AI67" i="3"/>
  <c r="Y24" i="3"/>
  <c r="C49" i="3"/>
  <c r="AR70" i="3"/>
  <c r="Z68" i="3"/>
  <c r="H64" i="3"/>
  <c r="AC27" i="3"/>
  <c r="X36" i="3"/>
  <c r="Q34" i="3"/>
  <c r="V49" i="3"/>
  <c r="BF11" i="3"/>
  <c r="AR73" i="3"/>
  <c r="X67" i="3"/>
  <c r="AH51" i="3"/>
  <c r="M30" i="3"/>
  <c r="BO47" i="3"/>
  <c r="AJ49" i="3"/>
  <c r="AS16" i="3"/>
  <c r="AJ8" i="3"/>
  <c r="P46" i="3"/>
  <c r="BN57" i="3"/>
  <c r="B14" i="3"/>
  <c r="AW16" i="3"/>
  <c r="L54" i="3"/>
  <c r="BA26" i="3"/>
  <c r="BL36" i="3"/>
  <c r="AU27" i="3"/>
  <c r="AH35" i="3"/>
  <c r="S78" i="3"/>
  <c r="G48" i="3"/>
  <c r="AM16" i="3"/>
  <c r="B54" i="3"/>
  <c r="AH47" i="3"/>
  <c r="AF51" i="3"/>
  <c r="BP24" i="3"/>
  <c r="O51" i="3"/>
  <c r="AJ35" i="3"/>
  <c r="AP72" i="3"/>
  <c r="P75" i="3"/>
  <c r="BA7" i="3"/>
  <c r="C45" i="3"/>
  <c r="AJ68" i="3"/>
  <c r="BK7" i="3"/>
  <c r="P66" i="3"/>
  <c r="I33" i="3"/>
  <c r="AQ16" i="3"/>
  <c r="BM36" i="3"/>
  <c r="AI7" i="3"/>
  <c r="Q24" i="3"/>
  <c r="BM8" i="3"/>
  <c r="H35" i="3"/>
  <c r="BM7" i="3"/>
  <c r="L47" i="3"/>
  <c r="R38" i="3"/>
  <c r="AT17" i="3"/>
  <c r="AK15" i="3"/>
  <c r="N52" i="3"/>
  <c r="S66" i="3"/>
  <c r="AS31" i="3"/>
  <c r="I30" i="3"/>
  <c r="F50" i="3"/>
  <c r="AG28" i="3"/>
  <c r="AM74" i="3"/>
  <c r="I9" i="3"/>
  <c r="AS12" i="3"/>
  <c r="BD11" i="3"/>
  <c r="AM8" i="3"/>
  <c r="R55" i="3"/>
  <c r="D13" i="3"/>
  <c r="G46" i="3"/>
  <c r="D56" i="3"/>
  <c r="F65" i="3"/>
  <c r="AF52" i="3"/>
  <c r="AH53" i="3"/>
  <c r="B73" i="3"/>
  <c r="I68" i="3"/>
  <c r="AH33" i="3"/>
  <c r="P47" i="3"/>
  <c r="BK32" i="3"/>
  <c r="C74" i="3"/>
  <c r="AQ34" i="3"/>
  <c r="BE13" i="3"/>
  <c r="N31" i="3"/>
  <c r="Q17" i="3"/>
  <c r="AH14" i="3"/>
  <c r="AW31" i="3"/>
  <c r="AS47" i="3"/>
  <c r="H49" i="3"/>
  <c r="AF74" i="3"/>
  <c r="BG16" i="3"/>
  <c r="D64" i="3"/>
  <c r="AP17" i="3"/>
  <c r="AA24" i="3"/>
  <c r="BE28" i="3"/>
  <c r="AG18" i="3"/>
  <c r="AQ5" i="3"/>
  <c r="BE9" i="3"/>
  <c r="BD38" i="3"/>
  <c r="P68" i="3"/>
  <c r="P58" i="3"/>
  <c r="G29" i="3"/>
  <c r="E6" i="3"/>
  <c r="AB69" i="3"/>
  <c r="X49" i="3"/>
  <c r="R72" i="3"/>
  <c r="AH34" i="3"/>
  <c r="Q35" i="3"/>
  <c r="BL56" i="3"/>
  <c r="BB35" i="3"/>
  <c r="S36" i="3"/>
  <c r="AT73" i="3"/>
  <c r="V53" i="3"/>
  <c r="BM32" i="3"/>
  <c r="BG17" i="3"/>
  <c r="F29" i="3"/>
  <c r="Y30" i="3"/>
  <c r="C31" i="3"/>
  <c r="BE5" i="3"/>
  <c r="AF44" i="3"/>
  <c r="AK11" i="3"/>
  <c r="W52" i="3"/>
  <c r="AC7" i="3"/>
  <c r="R11" i="3"/>
  <c r="AJ71" i="3"/>
  <c r="AS65" i="3"/>
  <c r="H25" i="3"/>
  <c r="AK16" i="3"/>
  <c r="AJ64" i="3"/>
  <c r="BM28" i="3"/>
  <c r="AL44" i="3"/>
  <c r="N26" i="3"/>
  <c r="AP16" i="3"/>
  <c r="AP30" i="3"/>
  <c r="C17" i="3"/>
  <c r="AB65" i="3"/>
  <c r="BA27" i="3"/>
  <c r="AR47" i="3"/>
  <c r="BD16" i="3"/>
  <c r="L13" i="3"/>
  <c r="Q13" i="3"/>
  <c r="AB67" i="3"/>
  <c r="Y67" i="3"/>
  <c r="AC16" i="3"/>
  <c r="V44" i="3"/>
  <c r="C4" i="3"/>
  <c r="AU72" i="3"/>
  <c r="AR57" i="3"/>
  <c r="AC54" i="3"/>
  <c r="P16" i="3"/>
  <c r="AQ9" i="3"/>
  <c r="AT76" i="3"/>
  <c r="AG50" i="3"/>
  <c r="V67" i="3"/>
  <c r="X27" i="3"/>
  <c r="O50" i="3"/>
  <c r="AB13" i="3"/>
  <c r="BN26" i="3"/>
  <c r="W55" i="3"/>
  <c r="BC24" i="3"/>
  <c r="AQ74" i="3"/>
  <c r="BE31" i="3"/>
  <c r="AA7" i="3"/>
  <c r="AV50" i="3"/>
  <c r="AH12" i="3"/>
  <c r="W13" i="3"/>
  <c r="F56" i="3"/>
  <c r="AR77" i="3"/>
  <c r="BE53" i="3"/>
  <c r="AT28" i="3"/>
  <c r="N38" i="3"/>
  <c r="AW78" i="3"/>
  <c r="F5" i="3"/>
  <c r="W78" i="3"/>
  <c r="BJ58" i="3"/>
  <c r="M49" i="3"/>
  <c r="AJ36" i="3"/>
  <c r="AJ77" i="3"/>
  <c r="BB4" i="3"/>
  <c r="AP68" i="3"/>
  <c r="BQ36" i="3"/>
  <c r="G70" i="3"/>
  <c r="L56" i="3"/>
  <c r="B24" i="3"/>
  <c r="AK68" i="3"/>
  <c r="BO16" i="3"/>
  <c r="BG8" i="3"/>
  <c r="P11" i="3"/>
  <c r="H14" i="3"/>
  <c r="Y74" i="3"/>
  <c r="AC66" i="3"/>
  <c r="BG4" i="3"/>
  <c r="AV35" i="3"/>
  <c r="V51" i="3"/>
  <c r="AA34" i="3"/>
  <c r="M35" i="3"/>
  <c r="N68" i="3"/>
  <c r="AV55" i="3"/>
  <c r="O13" i="3"/>
  <c r="BL55" i="3"/>
  <c r="AT27" i="3"/>
  <c r="AQ11" i="3"/>
  <c r="O7" i="3"/>
  <c r="Y46" i="3"/>
  <c r="AI65" i="3"/>
  <c r="BG7" i="3"/>
  <c r="X48" i="3"/>
  <c r="AS66" i="3"/>
  <c r="V14" i="3"/>
  <c r="AT46" i="3"/>
  <c r="AS6" i="3"/>
  <c r="AS64" i="3"/>
  <c r="H52" i="3"/>
  <c r="R77" i="3"/>
  <c r="AS69" i="3"/>
  <c r="P6" i="3"/>
  <c r="AZ46" i="3"/>
  <c r="H48" i="3"/>
  <c r="X70" i="3"/>
  <c r="E18" i="3"/>
  <c r="H75" i="3"/>
  <c r="I51" i="3"/>
  <c r="BC55" i="3"/>
  <c r="AW34" i="3"/>
  <c r="AK76" i="3"/>
  <c r="AA55" i="3"/>
  <c r="AQ76" i="3"/>
  <c r="S5" i="3"/>
  <c r="AI34" i="3"/>
  <c r="AS68" i="3"/>
  <c r="BF32" i="3"/>
  <c r="AJ52" i="3"/>
  <c r="BN55" i="3"/>
  <c r="S52" i="3"/>
  <c r="BP5" i="3"/>
  <c r="AC5" i="3"/>
  <c r="AL46" i="3"/>
  <c r="AK46" i="3"/>
  <c r="F45" i="3"/>
  <c r="BC15" i="3"/>
  <c r="R8" i="3"/>
  <c r="AH70" i="3"/>
  <c r="Z18" i="3"/>
  <c r="BN30" i="3"/>
  <c r="BM48" i="3"/>
  <c r="Q55" i="3"/>
  <c r="AF48" i="3"/>
  <c r="Y10" i="3"/>
  <c r="AV68" i="3"/>
  <c r="R57" i="3"/>
  <c r="AW70" i="3"/>
  <c r="O72" i="3"/>
  <c r="P54" i="3"/>
  <c r="N32" i="3"/>
  <c r="BN37" i="3"/>
  <c r="AR45" i="3"/>
  <c r="AP67" i="3"/>
  <c r="AL72" i="3"/>
  <c r="M34" i="3"/>
  <c r="Q57" i="3"/>
  <c r="BQ48" i="3"/>
  <c r="AT10" i="3"/>
  <c r="AB70" i="3"/>
  <c r="AR27" i="3"/>
  <c r="F47" i="3"/>
  <c r="AQ28" i="3"/>
  <c r="Q36" i="3"/>
  <c r="AJ78" i="3"/>
  <c r="AL12" i="3"/>
  <c r="BQ34" i="3"/>
  <c r="N27" i="3"/>
  <c r="AQ15" i="3"/>
  <c r="AF69" i="3"/>
  <c r="I65" i="3"/>
  <c r="P56" i="3"/>
  <c r="AK69" i="3"/>
  <c r="AG68" i="3"/>
  <c r="H70" i="3"/>
  <c r="R12" i="3"/>
  <c r="BE48" i="3"/>
  <c r="V38" i="3"/>
  <c r="N34" i="3"/>
  <c r="AH6" i="3"/>
  <c r="BD13" i="3"/>
  <c r="N48" i="3"/>
  <c r="BD54" i="3"/>
  <c r="B27" i="3"/>
  <c r="E33" i="3"/>
  <c r="M45" i="3"/>
  <c r="R51" i="3"/>
  <c r="AP56" i="3"/>
  <c r="D50" i="3"/>
  <c r="AA11" i="3"/>
  <c r="BK10" i="3"/>
  <c r="AV52" i="3"/>
  <c r="BL27" i="3"/>
  <c r="AA71" i="3"/>
  <c r="BP25" i="3"/>
  <c r="O67" i="3"/>
  <c r="G55" i="3"/>
  <c r="E65" i="3"/>
  <c r="BF25" i="3"/>
  <c r="G6" i="3"/>
  <c r="AU74" i="3"/>
  <c r="C44" i="3"/>
  <c r="Z47" i="3"/>
  <c r="AT26" i="3"/>
  <c r="BA55" i="3"/>
  <c r="AR10" i="3"/>
  <c r="AB47" i="3"/>
  <c r="BD37" i="3"/>
  <c r="I8" i="3"/>
  <c r="I73" i="3"/>
  <c r="AR15" i="3"/>
  <c r="AZ45" i="3"/>
  <c r="G51" i="3"/>
  <c r="AJ58" i="3"/>
  <c r="AW38" i="3"/>
  <c r="Q73" i="3"/>
  <c r="BA32" i="3"/>
  <c r="P15" i="3"/>
  <c r="AV44" i="3"/>
  <c r="AA44" i="3"/>
  <c r="AM11" i="3"/>
  <c r="Y32" i="3"/>
  <c r="BB34" i="3"/>
  <c r="BL24" i="3"/>
  <c r="AL34" i="3"/>
  <c r="AM28" i="3"/>
  <c r="Q65" i="3"/>
  <c r="R74" i="3"/>
  <c r="BA13" i="3"/>
  <c r="C25" i="3"/>
  <c r="X47" i="3"/>
  <c r="BO54" i="3"/>
  <c r="X46" i="3"/>
  <c r="P55" i="3"/>
  <c r="D24" i="3"/>
  <c r="F51" i="3"/>
  <c r="AL17" i="3"/>
  <c r="L38" i="3"/>
  <c r="AL16" i="3"/>
  <c r="AM78" i="3"/>
  <c r="BB27" i="3"/>
  <c r="AP36" i="3"/>
  <c r="D12" i="3"/>
  <c r="W51" i="3"/>
  <c r="BB55" i="3"/>
  <c r="BP50" i="3"/>
  <c r="AJ33" i="3"/>
  <c r="R76" i="3"/>
  <c r="Y56" i="3"/>
  <c r="AV51" i="3"/>
  <c r="AT69" i="3"/>
  <c r="AQ7" i="3"/>
  <c r="BK28" i="3"/>
  <c r="AS71" i="3"/>
  <c r="AB53" i="3"/>
  <c r="AM31" i="3"/>
  <c r="Y72" i="3"/>
  <c r="AU71" i="3"/>
  <c r="BE80" i="3"/>
  <c r="BP80" i="3"/>
  <c r="BL80" i="3"/>
  <c r="BM80" i="3" s="1"/>
  <c r="BF80" i="3"/>
  <c r="BB80" i="3"/>
  <c r="BC80" i="3" s="1"/>
  <c r="BO80" i="3"/>
  <c r="BQ80" i="3"/>
  <c r="BD80" i="3"/>
  <c r="BG80" i="3"/>
  <c r="BN80" i="3"/>
  <c r="BG20" i="3" l="1"/>
  <c r="R80" i="3"/>
  <c r="N20" i="3"/>
  <c r="O20" i="3" s="1"/>
  <c r="H60" i="3"/>
  <c r="BL40" i="3"/>
  <c r="BM40" i="3" s="1"/>
  <c r="AU80" i="3"/>
  <c r="X60" i="3"/>
  <c r="Y60" i="3" s="1"/>
  <c r="AM40" i="3"/>
  <c r="H20" i="3"/>
  <c r="AB80" i="3"/>
  <c r="AC20" i="3"/>
  <c r="F60" i="3"/>
  <c r="N60" i="3"/>
  <c r="O60" i="3" s="1"/>
  <c r="BF40" i="3"/>
  <c r="BD20" i="3"/>
  <c r="AW60" i="3"/>
  <c r="Q80" i="3"/>
  <c r="BB40" i="3"/>
  <c r="BC40" i="3" s="1"/>
  <c r="AB60" i="3"/>
  <c r="I80" i="3"/>
  <c r="AW20" i="3"/>
  <c r="AM80" i="3"/>
  <c r="S60" i="3"/>
  <c r="Q40" i="3"/>
  <c r="BP40" i="3"/>
  <c r="BB20" i="3"/>
  <c r="BC20" i="3" s="1"/>
  <c r="BQ20" i="3"/>
  <c r="P60" i="3"/>
  <c r="D40" i="3"/>
  <c r="E40" i="3" s="1"/>
  <c r="BE20" i="3"/>
  <c r="BB60" i="3"/>
  <c r="BC60" i="3" s="1"/>
  <c r="F20" i="3"/>
  <c r="AA80" i="3"/>
  <c r="AH80" i="3"/>
  <c r="AI80" i="3" s="1"/>
  <c r="BQ60" i="3"/>
  <c r="AK60" i="3"/>
  <c r="AK20" i="3"/>
  <c r="Q20" i="3"/>
  <c r="I40" i="3"/>
  <c r="AV80" i="3"/>
  <c r="AR20" i="3"/>
  <c r="AS20" i="3" s="1"/>
  <c r="AH60" i="3"/>
  <c r="AI60" i="3" s="1"/>
  <c r="BP20" i="3"/>
  <c r="AK80" i="3"/>
  <c r="AU20" i="3"/>
  <c r="X80" i="3"/>
  <c r="Y80" i="3" s="1"/>
  <c r="P20" i="3"/>
  <c r="AJ20" i="3"/>
  <c r="I60" i="3"/>
  <c r="AB20" i="3"/>
  <c r="BO60" i="3"/>
  <c r="D80" i="3"/>
  <c r="E80" i="3" s="1"/>
  <c r="BO40" i="3"/>
  <c r="BN40" i="3"/>
  <c r="S80" i="3"/>
  <c r="BD60" i="3"/>
  <c r="AV60" i="3"/>
  <c r="AC60" i="3"/>
  <c r="AA40" i="3"/>
  <c r="BP60" i="3"/>
  <c r="AC80" i="3"/>
  <c r="R40" i="3"/>
  <c r="AM60" i="3"/>
  <c r="AU60" i="3"/>
  <c r="BE40" i="3"/>
  <c r="N40" i="3"/>
  <c r="O40" i="3" s="1"/>
  <c r="AJ80" i="3"/>
  <c r="BF20" i="3"/>
  <c r="AH20" i="3"/>
  <c r="AI20" i="3" s="1"/>
  <c r="N80" i="3"/>
  <c r="O80" i="3" s="1"/>
  <c r="BG40" i="3"/>
  <c r="AT40" i="3"/>
  <c r="G20" i="3"/>
  <c r="AL40" i="3"/>
  <c r="BN60" i="3"/>
  <c r="AR60" i="3"/>
  <c r="AS60" i="3" s="1"/>
  <c r="BG60" i="3"/>
  <c r="Z20" i="3"/>
  <c r="P80" i="3"/>
  <c r="AT80" i="3"/>
  <c r="AT20" i="3"/>
  <c r="AM20" i="3"/>
  <c r="S40" i="3"/>
  <c r="Q60" i="3"/>
  <c r="AB40" i="3"/>
  <c r="BL20" i="3"/>
  <c r="BM20" i="3" s="1"/>
  <c r="Z80" i="3"/>
  <c r="AW80" i="3"/>
  <c r="AR40" i="3"/>
  <c r="AS40" i="3" s="1"/>
  <c r="G60" i="3"/>
  <c r="H80" i="3"/>
  <c r="BL60" i="3"/>
  <c r="BM60" i="3" s="1"/>
  <c r="BQ40" i="3"/>
  <c r="R60" i="3"/>
  <c r="D60" i="3"/>
  <c r="E60" i="3" s="1"/>
  <c r="Z40" i="3"/>
  <c r="S20" i="3"/>
  <c r="BF60" i="3"/>
  <c r="AL20" i="3"/>
  <c r="AR80" i="3"/>
  <c r="AS80" i="3" s="1"/>
  <c r="X20" i="3"/>
  <c r="Y20" i="3" s="1"/>
  <c r="AW40" i="3"/>
  <c r="AJ40" i="3"/>
  <c r="BE60" i="3"/>
  <c r="AU40" i="3"/>
  <c r="AC40" i="3"/>
  <c r="AH40" i="3"/>
  <c r="AI40" i="3" s="1"/>
  <c r="AA60" i="3"/>
  <c r="AV40" i="3"/>
  <c r="X40" i="3"/>
  <c r="Y40" i="3" s="1"/>
  <c r="BD40" i="3"/>
  <c r="I20" i="3"/>
  <c r="AL80" i="3"/>
  <c r="R20" i="3"/>
  <c r="AK40" i="3"/>
  <c r="AL60" i="3"/>
  <c r="G80" i="3"/>
  <c r="AA20" i="3"/>
  <c r="H40" i="3"/>
  <c r="AV20" i="3"/>
  <c r="F80" i="3"/>
  <c r="AJ60" i="3"/>
  <c r="P40" i="3"/>
  <c r="F40" i="3"/>
  <c r="BO20" i="3"/>
  <c r="D20" i="3"/>
  <c r="E20" i="3" s="1"/>
  <c r="G40" i="3"/>
  <c r="Z60" i="3"/>
  <c r="AT60" i="3"/>
  <c r="BN20" i="3"/>
  <c r="BJ80" i="3"/>
  <c r="AZ80" i="3"/>
  <c r="BJ60" i="3" l="1"/>
  <c r="AP80" i="3"/>
  <c r="AF80" i="3"/>
  <c r="B80" i="3"/>
  <c r="BJ20" i="3"/>
  <c r="L40" i="3"/>
  <c r="BJ40" i="3"/>
  <c r="AZ20" i="3"/>
  <c r="L80" i="3"/>
  <c r="AZ40" i="3"/>
  <c r="AF60" i="3"/>
  <c r="AZ60" i="3"/>
  <c r="V40" i="3"/>
  <c r="AF20" i="3"/>
  <c r="AF40" i="3"/>
  <c r="V60" i="3"/>
  <c r="AP60" i="3"/>
  <c r="L20" i="3"/>
  <c r="AP40" i="3"/>
  <c r="AP20" i="3"/>
  <c r="B40" i="3"/>
  <c r="B60" i="3"/>
  <c r="V80" i="3"/>
  <c r="B20" i="3"/>
  <c r="L60" i="3"/>
  <c r="V20" i="3"/>
</calcChain>
</file>

<file path=xl/sharedStrings.xml><?xml version="1.0" encoding="utf-8"?>
<sst xmlns="http://schemas.openxmlformats.org/spreadsheetml/2006/main" count="1506" uniqueCount="308">
  <si>
    <t>Cat</t>
  </si>
  <si>
    <t>Equipe</t>
  </si>
  <si>
    <t>VILLE</t>
  </si>
  <si>
    <t>KM Equ</t>
  </si>
  <si>
    <t>T/J/F</t>
  </si>
  <si>
    <t>Cadre N1</t>
  </si>
  <si>
    <t xml:space="preserve">N1 </t>
  </si>
  <si>
    <t>Multi D3</t>
  </si>
  <si>
    <t>ALGRANGE</t>
  </si>
  <si>
    <t>T1</t>
  </si>
  <si>
    <t>Benoît</t>
  </si>
  <si>
    <t>MINDE</t>
  </si>
  <si>
    <t>Cadre N2</t>
  </si>
  <si>
    <t>N2</t>
  </si>
  <si>
    <t>Multi D1</t>
  </si>
  <si>
    <t>AUDUN</t>
  </si>
  <si>
    <t>T2</t>
  </si>
  <si>
    <t>Dominique</t>
  </si>
  <si>
    <t>POIROT</t>
  </si>
  <si>
    <t>Cadre N3</t>
  </si>
  <si>
    <t>N3</t>
  </si>
  <si>
    <t>Multi D2</t>
  </si>
  <si>
    <t>BAN</t>
  </si>
  <si>
    <t>T3</t>
  </si>
  <si>
    <t>François</t>
  </si>
  <si>
    <t>ILTIS</t>
  </si>
  <si>
    <t>Cadre R1</t>
  </si>
  <si>
    <t>R1</t>
  </si>
  <si>
    <t>Vété Libre</t>
  </si>
  <si>
    <t>COURCELLES</t>
  </si>
  <si>
    <t>J1</t>
  </si>
  <si>
    <t>Jean Louis</t>
  </si>
  <si>
    <t>CAMPOLI</t>
  </si>
  <si>
    <t>Bande N1</t>
  </si>
  <si>
    <t>R2</t>
  </si>
  <si>
    <t>Vété 3B H1</t>
  </si>
  <si>
    <t>FLORANGE</t>
  </si>
  <si>
    <t>J2</t>
  </si>
  <si>
    <t>José G</t>
  </si>
  <si>
    <t>GOMEZ</t>
  </si>
  <si>
    <t>Bande N3</t>
  </si>
  <si>
    <t>R3</t>
  </si>
  <si>
    <t>Vété 3B H2</t>
  </si>
  <si>
    <t>GANDRANGE</t>
  </si>
  <si>
    <t>J3</t>
  </si>
  <si>
    <t>José R</t>
  </si>
  <si>
    <t>RODRIGUEZ</t>
  </si>
  <si>
    <t>Bande R1</t>
  </si>
  <si>
    <t>R4</t>
  </si>
  <si>
    <t>Vété 3B H3</t>
  </si>
  <si>
    <t>HAGONDANGE</t>
  </si>
  <si>
    <t>J4</t>
  </si>
  <si>
    <t>Laurent</t>
  </si>
  <si>
    <t>WEBER</t>
  </si>
  <si>
    <t>Bande R2</t>
  </si>
  <si>
    <t>D1</t>
  </si>
  <si>
    <t>3B D1</t>
  </si>
  <si>
    <t>KNUTANGE</t>
  </si>
  <si>
    <t>J5</t>
  </si>
  <si>
    <t>Luigi</t>
  </si>
  <si>
    <t>SPAGNOLO</t>
  </si>
  <si>
    <t>Libre N1</t>
  </si>
  <si>
    <t>D2</t>
  </si>
  <si>
    <t>3B D2 H1</t>
  </si>
  <si>
    <t>MAGNY</t>
  </si>
  <si>
    <t>J6</t>
  </si>
  <si>
    <t>Matthieu</t>
  </si>
  <si>
    <t>FRANCK</t>
  </si>
  <si>
    <t>Libre N3</t>
  </si>
  <si>
    <t>D3</t>
  </si>
  <si>
    <t>3B D2 H2</t>
  </si>
  <si>
    <t>METZ</t>
  </si>
  <si>
    <t>J7</t>
  </si>
  <si>
    <t>Mehmet</t>
  </si>
  <si>
    <t>CALISKAN</t>
  </si>
  <si>
    <t>Libre R1</t>
  </si>
  <si>
    <t>D4</t>
  </si>
  <si>
    <t>3B D2 H3</t>
  </si>
  <si>
    <t>MOYEUVRE</t>
  </si>
  <si>
    <t>J8</t>
  </si>
  <si>
    <t>Michel</t>
  </si>
  <si>
    <t>POLEWCZYK</t>
  </si>
  <si>
    <t>Libre R2</t>
  </si>
  <si>
    <t>D5</t>
  </si>
  <si>
    <t>3B D2 H4</t>
  </si>
  <si>
    <t>PETITE ROSSELLE</t>
  </si>
  <si>
    <t>J9</t>
  </si>
  <si>
    <t>Nicolas</t>
  </si>
  <si>
    <t>SCHERSCHEL</t>
  </si>
  <si>
    <t>Libre R3</t>
  </si>
  <si>
    <t>CF 3B D3</t>
  </si>
  <si>
    <t>SARREGUEMINES</t>
  </si>
  <si>
    <t>J10</t>
  </si>
  <si>
    <t>Pascal</t>
  </si>
  <si>
    <t>Libre R4</t>
  </si>
  <si>
    <t>CF 3B D4</t>
  </si>
  <si>
    <t>St AVOLD</t>
  </si>
  <si>
    <t>FM</t>
  </si>
  <si>
    <t>Philippe</t>
  </si>
  <si>
    <t>CORDEL</t>
  </si>
  <si>
    <t>3 Bande N1</t>
  </si>
  <si>
    <t>CF 3B D5</t>
  </si>
  <si>
    <t>THIONVILLE</t>
  </si>
  <si>
    <t>FL</t>
  </si>
  <si>
    <t>Rabah</t>
  </si>
  <si>
    <t>HABCHI</t>
  </si>
  <si>
    <t>3 Bande N2</t>
  </si>
  <si>
    <t>CF JDS D3</t>
  </si>
  <si>
    <t>REIMS</t>
  </si>
  <si>
    <t>Bar</t>
  </si>
  <si>
    <t>Walter</t>
  </si>
  <si>
    <t>PANCALDI</t>
  </si>
  <si>
    <t>3 Bande N3</t>
  </si>
  <si>
    <t>CF JDS D4</t>
  </si>
  <si>
    <t>NEUVES MAISONS</t>
  </si>
  <si>
    <t>Christian</t>
  </si>
  <si>
    <t>GUCKERT</t>
  </si>
  <si>
    <t>3 Bandes R1</t>
  </si>
  <si>
    <t>CF JDS D5</t>
  </si>
  <si>
    <t>St MIHIEL</t>
  </si>
  <si>
    <t>Herve</t>
  </si>
  <si>
    <t>TRITZ</t>
  </si>
  <si>
    <t>3 Bandes R2</t>
  </si>
  <si>
    <t>5 Quilles</t>
  </si>
  <si>
    <t>ECKBOLSHEIM</t>
  </si>
  <si>
    <t>LANNERS</t>
  </si>
  <si>
    <t>5 Quilles N1</t>
  </si>
  <si>
    <t>CF 3B D4 1</t>
  </si>
  <si>
    <t>LAXOU</t>
  </si>
  <si>
    <t>5 Quilles R1</t>
  </si>
  <si>
    <t>CF 3B D4 2</t>
  </si>
  <si>
    <t>FISCHBACH</t>
  </si>
  <si>
    <t>9 Quilles</t>
  </si>
  <si>
    <t>Matériel</t>
  </si>
  <si>
    <t>LINGOLSHEIM</t>
  </si>
  <si>
    <t>LARGNIER</t>
  </si>
  <si>
    <t>HOMECOURT</t>
  </si>
  <si>
    <t>BISCHHEIM</t>
  </si>
  <si>
    <t>JEUNE</t>
  </si>
  <si>
    <t>VERDUN</t>
  </si>
  <si>
    <t>PONT A MOUSSON</t>
  </si>
  <si>
    <t>COLMAR</t>
  </si>
  <si>
    <t>GRAUVES</t>
  </si>
  <si>
    <t>EPINAL</t>
  </si>
  <si>
    <t>St DIZIER</t>
  </si>
  <si>
    <t>NOM</t>
  </si>
  <si>
    <t>Nathan LN</t>
  </si>
  <si>
    <t>Nathan LG</t>
  </si>
  <si>
    <t>4 Billes L</t>
  </si>
  <si>
    <t>4 Billes M</t>
  </si>
  <si>
    <t>DATE</t>
  </si>
  <si>
    <t>Frais de péage</t>
  </si>
  <si>
    <t>Frais de nuitée ou forfait</t>
  </si>
  <si>
    <t>Frais Finale Ligue CD et club, forfait</t>
  </si>
  <si>
    <t>_</t>
  </si>
  <si>
    <t>INDIVIDUEL</t>
  </si>
  <si>
    <t>AG Moselle</t>
  </si>
  <si>
    <t>AG Ligue</t>
  </si>
  <si>
    <t>Ind A-R</t>
  </si>
  <si>
    <t>Equi A-R</t>
  </si>
  <si>
    <t>Date</t>
  </si>
  <si>
    <t>Lieu</t>
  </si>
  <si>
    <t>Compétition</t>
  </si>
  <si>
    <t>EQUIPE</t>
  </si>
  <si>
    <t>TOUL</t>
  </si>
  <si>
    <t>CHATEAUDUN</t>
  </si>
  <si>
    <t>JARGEAU</t>
  </si>
  <si>
    <t>Frais de repas ou forfait 20€</t>
  </si>
  <si>
    <t>Frais de nuitée ou forfait 30€</t>
  </si>
  <si>
    <t>Total à rembourser :</t>
  </si>
  <si>
    <t>Distance totale parcourue </t>
  </si>
  <si>
    <t>Frais kilométriques remboursables</t>
  </si>
  <si>
    <t>Total</t>
  </si>
  <si>
    <t>Distance A-R</t>
  </si>
  <si>
    <t xml:space="preserve">FRAIS SAISON </t>
  </si>
  <si>
    <t>xx Qui</t>
  </si>
  <si>
    <t>Num</t>
  </si>
  <si>
    <t>FN</t>
  </si>
  <si>
    <t>MODE</t>
  </si>
  <si>
    <t>Libre</t>
  </si>
  <si>
    <t>Cadre</t>
  </si>
  <si>
    <t>1 Bande</t>
  </si>
  <si>
    <t>3 Bandes</t>
  </si>
  <si>
    <t>5 quilles</t>
  </si>
  <si>
    <t>T4</t>
  </si>
  <si>
    <t>T1 INDIVIDUEL        J1 EQUIPE</t>
  </si>
  <si>
    <t>T2 INDIVIDUEL        J2 EQUIPE</t>
  </si>
  <si>
    <t>T3 INDIVIDUEL        J3 EQUIPE</t>
  </si>
  <si>
    <t>FINALE MOSELLE  T4 INDIVIDUEL        J4 EQUIPE</t>
  </si>
  <si>
    <t>FINALE LIGUE        J5 EQUIPE</t>
  </si>
  <si>
    <t>Colonne1</t>
  </si>
  <si>
    <t>Colonne2</t>
  </si>
  <si>
    <t xml:space="preserve">T1 </t>
  </si>
  <si>
    <t>MODE DE JEUX</t>
  </si>
  <si>
    <t>CADRE</t>
  </si>
  <si>
    <t>LIBRE</t>
  </si>
  <si>
    <t>BANDE</t>
  </si>
  <si>
    <t>3 BANDES</t>
  </si>
  <si>
    <t>QUILLES</t>
  </si>
  <si>
    <t>Biathlon</t>
  </si>
  <si>
    <t>D</t>
  </si>
  <si>
    <t>L</t>
  </si>
  <si>
    <t>N</t>
  </si>
  <si>
    <t>MODE DE JEU &amp; CATEGORIES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</si>
  <si>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</si>
  <si>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</si>
  <si>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</si>
  <si>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</si>
  <si>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</si>
  <si>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</si>
  <si>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</si>
  <si>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</si>
  <si>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</si>
  <si>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</si>
  <si>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NATIONALE 1</t>
  </si>
  <si>
    <t>NOËL</t>
  </si>
  <si>
    <t>NOUVEL AN</t>
  </si>
  <si>
    <t>CHAMPIONNAT EUROPE FLORANGE</t>
  </si>
  <si>
    <t>PÂQUES</t>
  </si>
  <si>
    <t>1ER  MAI</t>
  </si>
  <si>
    <t>,                 08  MAI</t>
  </si>
  <si>
    <t>NATIONALE 3</t>
  </si>
  <si>
    <t>REGIONALE 1</t>
  </si>
  <si>
    <t>CP</t>
  </si>
  <si>
    <t>REGIONALE 2</t>
  </si>
  <si>
    <t>REGIONALE 3</t>
  </si>
  <si>
    <t>REGIONALE 4</t>
  </si>
  <si>
    <t>4 BILLES MAIN</t>
  </si>
  <si>
    <t>4 BILLES LIBRE</t>
  </si>
  <si>
    <t>JEUNES &lt;=R3</t>
  </si>
  <si>
    <t>47/2 - N1-N2</t>
  </si>
  <si>
    <t>42/2 - NATIONALE 3</t>
  </si>
  <si>
    <t>42/2 - REGIONALE 1</t>
  </si>
  <si>
    <t>1 BANDE</t>
  </si>
  <si>
    <t>?</t>
  </si>
  <si>
    <t>NATIONALE  1</t>
  </si>
  <si>
    <t>NATIONALE  2</t>
  </si>
  <si>
    <t>5 QUILLES</t>
  </si>
  <si>
    <t>NATIONALE 1 et R1</t>
  </si>
  <si>
    <t>TN1</t>
  </si>
  <si>
    <t>TN2</t>
  </si>
  <si>
    <t>TN3</t>
  </si>
  <si>
    <t>TN4</t>
  </si>
  <si>
    <t>TN5</t>
  </si>
  <si>
    <t>BIATHLON    3B / 5Q</t>
  </si>
  <si>
    <t>9 QUILLES</t>
  </si>
  <si>
    <t>ARTISTIQUE</t>
  </si>
  <si>
    <t>MASTERS</t>
  </si>
  <si>
    <t>VACANCES SCOLAIRE ZONE B
Février : 08  février – 23 février
Pâques : 05 avril  - 21 avril</t>
  </si>
  <si>
    <t>CHAMPIONNAT PAR EQUIPES</t>
  </si>
  <si>
    <t>, 08 MAI</t>
  </si>
  <si>
    <t>CHAMPIONNAT DE FRANCE</t>
  </si>
  <si>
    <t>JEUX DE SERIE D3</t>
  </si>
  <si>
    <t>NOUVEL  AN</t>
  </si>
  <si>
    <t>B</t>
  </si>
  <si>
    <t>EN</t>
  </si>
  <si>
    <t>JEUX DE SERIE D4</t>
  </si>
  <si>
    <t>JEUX DE SERIE D5</t>
  </si>
  <si>
    <t>3 BANDES D3</t>
  </si>
  <si>
    <t>3 BANDES D4</t>
  </si>
  <si>
    <t>3 BANDES D5</t>
  </si>
  <si>
    <t>5 QUILLES D1</t>
  </si>
  <si>
    <t>5 QUILLES D2</t>
  </si>
  <si>
    <t>CHAMPIONNAT DE LIGUE GEST</t>
  </si>
  <si>
    <t>VETERANS LIBRE</t>
  </si>
  <si>
    <t>VETERANS 3 BANDES</t>
  </si>
  <si>
    <t>LIBRE Div 1 MOSELLE</t>
  </si>
  <si>
    <t>LIBRE Div 2 MOSELLE</t>
  </si>
  <si>
    <t>LIBRE Div 3 MOSELLE</t>
  </si>
  <si>
    <t>LIBRE Div 4 MOSELLE</t>
  </si>
  <si>
    <t>3 BANDES D1 GEST</t>
  </si>
  <si>
    <t>3 BANDES D2 GEST</t>
  </si>
  <si>
    <t>3 BANDES D3 GEST</t>
  </si>
  <si>
    <t>CHALLENGE DE L'EST 3B</t>
  </si>
  <si>
    <t>CM</t>
  </si>
  <si>
    <t>CL</t>
  </si>
  <si>
    <t>CE</t>
  </si>
  <si>
    <t xml:space="preserve">VACANCES SCOLAIRE ZONE B
</t>
  </si>
  <si>
    <t>= Finale Nationale</t>
  </si>
  <si>
    <t>= Eliminatoire National</t>
  </si>
  <si>
    <t xml:space="preserve">CP </t>
  </si>
  <si>
    <t>=coupe des Provinces</t>
  </si>
  <si>
    <t>J</t>
  </si>
  <si>
    <t xml:space="preserve"> = Journée Individuel Ligue</t>
  </si>
  <si>
    <t>TN</t>
  </si>
  <si>
    <t>= Tournoi National</t>
  </si>
  <si>
    <t>= Journée Dépt par équipes</t>
  </si>
  <si>
    <t>= Coupe de Moselle</t>
  </si>
  <si>
    <t>= Finale de Ligue</t>
  </si>
  <si>
    <t>= Journée Régionale par équipes</t>
  </si>
  <si>
    <t>= Coupe de Lorainne</t>
  </si>
  <si>
    <t>= Challenge de l'Est</t>
  </si>
  <si>
    <t>= Barrage Ligue</t>
  </si>
  <si>
    <t>= Finale de Moselle</t>
  </si>
  <si>
    <t>T</t>
  </si>
  <si>
    <t>= Tour Ranking Moselle</t>
  </si>
  <si>
    <t>INFORMATIONS</t>
  </si>
  <si>
    <t>Les tours individuels se déroulent le samedi.</t>
  </si>
  <si>
    <t>Le Championnat par équipes Vétérans se joue en semaine.</t>
  </si>
  <si>
    <t>La Phase Qualification Ligue du Championnat de France par équipes D3-D4-D5 se joue le Samedi.</t>
  </si>
  <si>
    <t>Les Finales de Ligue se déroulent le Week-End, le dimanche, et éventuellement le samedi selon le nombre de participants.</t>
  </si>
  <si>
    <t>Les tours de 5 et 9 quilles se déroulent le dimanche.</t>
  </si>
  <si>
    <t>,      08  MAI</t>
  </si>
  <si>
    <t xml:space="preserve"> TOURNOI  ARTISTIQUE  FLORANGE</t>
  </si>
  <si>
    <t>Version 1.3 30/08/24</t>
  </si>
  <si>
    <t>TOURNOI ARTISTIQUE FLORANGE</t>
  </si>
  <si>
    <t>Version 1.4  14/09/24</t>
  </si>
  <si>
    <t>Version 1.4  19/09/24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</si>
</sst>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0\ &quot;€&quot;"/>
    <numFmt numFmtId="166" formatCode="[$-40C]d\-mmm\-yy;@"/>
    <numFmt numFmtId="167" formatCode="dd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0" tint="-4.9989318521683403E-2"/>
      <name val="Calibri"/>
      <family val="2"/>
      <scheme val="minor"/>
    </font>
    <font>
      <b/>
      <u/>
      <sz val="18"/>
      <name val="Book Antiqua"/>
      <family val="1"/>
    </font>
    <font>
      <b/>
      <sz val="10"/>
      <name val="Book Antiqua"/>
      <family val="1"/>
    </font>
    <font>
      <b/>
      <sz val="8"/>
      <name val="Book Antiqua"/>
      <family val="1"/>
    </font>
    <font>
      <sz val="10"/>
      <name val="Arial"/>
      <family val="2"/>
    </font>
    <font>
      <b/>
      <sz val="8"/>
      <color rgb="FFFF0000"/>
      <name val="Book Antiqua"/>
      <family val="1"/>
    </font>
    <font>
      <sz val="8"/>
      <name val="Book Antiqua"/>
      <family val="1"/>
    </font>
    <font>
      <b/>
      <sz val="9"/>
      <name val="Book Antiqua"/>
      <family val="1"/>
    </font>
    <font>
      <b/>
      <sz val="8"/>
      <color theme="0"/>
      <name val="Book Antiqua"/>
      <family val="1"/>
    </font>
    <font>
      <b/>
      <sz val="12"/>
      <color rgb="FFFF0000"/>
      <name val="Book Antiqua"/>
      <family val="1"/>
    </font>
    <font>
      <b/>
      <sz val="12"/>
      <color indexed="9"/>
      <name val="Book Antiqua"/>
      <family val="1"/>
    </font>
    <font>
      <sz val="10"/>
      <name val="Book Antiqua"/>
      <family val="1"/>
    </font>
    <font>
      <sz val="9"/>
      <color indexed="10"/>
      <name val="Arial"/>
      <family val="2"/>
    </font>
    <font>
      <b/>
      <sz val="9"/>
      <color indexed="10"/>
      <name val="Book Antiqua"/>
      <family val="1"/>
    </font>
    <font>
      <b/>
      <sz val="9"/>
      <color indexed="12"/>
      <name val="Book Antiqua"/>
      <family val="1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rgb="FF92D050"/>
        <bgColor indexed="55"/>
      </patternFill>
    </fill>
    <fill>
      <patternFill patternType="solid">
        <fgColor indexed="47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theme="8" tint="0.39997558519241921"/>
        <bgColor indexed="49"/>
      </patternFill>
    </fill>
    <fill>
      <patternFill patternType="solid">
        <fgColor rgb="FFFF0000"/>
        <bgColor indexed="49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43"/>
      </patternFill>
    </fill>
    <fill>
      <patternFill patternType="solid">
        <fgColor rgb="FFFFFF00"/>
        <bgColor indexed="43"/>
      </patternFill>
    </fill>
    <fill>
      <patternFill patternType="solid">
        <fgColor rgb="FFFFC000"/>
        <bgColor indexed="52"/>
      </patternFill>
    </fill>
    <fill>
      <patternFill patternType="solid">
        <fgColor rgb="FFFFC000"/>
        <bgColor indexed="43"/>
      </patternFill>
    </fill>
    <fill>
      <patternFill patternType="solid">
        <fgColor indexed="55"/>
        <bgColor indexed="2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hair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 shrinkToFit="1"/>
    </xf>
    <xf numFmtId="164" fontId="0" fillId="0" borderId="0" xfId="0" applyNumberFormat="1" applyAlignment="1">
      <alignment horizontal="center" vertical="center" wrapText="1" shrinkToFit="1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4" fontId="0" fillId="3" borderId="14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65" fontId="0" fillId="3" borderId="15" xfId="0" applyNumberFormat="1" applyFill="1" applyBorder="1" applyAlignment="1">
      <alignment horizontal="center" vertical="center" wrapText="1"/>
    </xf>
    <xf numFmtId="165" fontId="0" fillId="3" borderId="16" xfId="0" applyNumberForma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165" fontId="0" fillId="0" borderId="19" xfId="0" applyNumberFormat="1" applyBorder="1" applyAlignment="1" applyProtection="1">
      <alignment horizontal="center"/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0" fillId="5" borderId="9" xfId="0" applyFill="1" applyBorder="1" applyAlignment="1">
      <alignment horizontal="center" vertical="center"/>
    </xf>
    <xf numFmtId="49" fontId="8" fillId="10" borderId="40" xfId="0" applyNumberFormat="1" applyFont="1" applyFill="1" applyBorder="1" applyAlignment="1">
      <alignment vertical="center"/>
    </xf>
    <xf numFmtId="0" fontId="8" fillId="0" borderId="41" xfId="2" applyFont="1" applyBorder="1" applyAlignment="1">
      <alignment horizontal="center" vertical="center" shrinkToFit="1"/>
    </xf>
    <xf numFmtId="0" fontId="8" fillId="0" borderId="42" xfId="2" applyFont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 shrinkToFit="1"/>
    </xf>
    <xf numFmtId="0" fontId="8" fillId="0" borderId="44" xfId="2" applyFont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 shrinkToFit="1"/>
    </xf>
    <xf numFmtId="0" fontId="8" fillId="11" borderId="46" xfId="2" applyFont="1" applyFill="1" applyBorder="1" applyAlignment="1">
      <alignment horizontal="center" vertical="center" shrinkToFit="1"/>
    </xf>
    <xf numFmtId="0" fontId="8" fillId="11" borderId="42" xfId="2" applyFont="1" applyFill="1" applyBorder="1" applyAlignment="1">
      <alignment horizontal="center" vertical="center" shrinkToFit="1"/>
    </xf>
    <xf numFmtId="0" fontId="8" fillId="11" borderId="44" xfId="2" applyFont="1" applyFill="1" applyBorder="1" applyAlignment="1">
      <alignment horizontal="center" vertical="center" shrinkToFit="1"/>
    </xf>
    <xf numFmtId="0" fontId="8" fillId="0" borderId="48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0" borderId="47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 shrinkToFit="1"/>
    </xf>
    <xf numFmtId="0" fontId="8" fillId="0" borderId="54" xfId="2" applyFont="1" applyBorder="1" applyAlignment="1">
      <alignment horizontal="center" vertical="center" shrinkToFit="1"/>
    </xf>
    <xf numFmtId="0" fontId="8" fillId="0" borderId="55" xfId="2" applyFont="1" applyBorder="1" applyAlignment="1">
      <alignment horizontal="center" vertical="center" shrinkToFit="1"/>
    </xf>
    <xf numFmtId="0" fontId="8" fillId="0" borderId="56" xfId="2" applyFont="1" applyBorder="1" applyAlignment="1">
      <alignment horizontal="center" vertical="center" shrinkToFit="1"/>
    </xf>
    <xf numFmtId="0" fontId="8" fillId="0" borderId="57" xfId="2" applyFont="1" applyBorder="1" applyAlignment="1">
      <alignment horizontal="center" vertical="center" shrinkToFit="1"/>
    </xf>
    <xf numFmtId="49" fontId="8" fillId="10" borderId="58" xfId="0" applyNumberFormat="1" applyFont="1" applyFill="1" applyBorder="1" applyAlignment="1">
      <alignment horizontal="left" vertical="center"/>
    </xf>
    <xf numFmtId="0" fontId="8" fillId="0" borderId="59" xfId="2" applyFont="1" applyBorder="1" applyAlignment="1">
      <alignment horizontal="center" vertical="center" shrinkToFit="1"/>
    </xf>
    <xf numFmtId="0" fontId="8" fillId="0" borderId="60" xfId="2" applyFont="1" applyBorder="1" applyAlignment="1">
      <alignment horizontal="center" vertical="center" shrinkToFit="1"/>
    </xf>
    <xf numFmtId="0" fontId="8" fillId="0" borderId="61" xfId="2" applyFont="1" applyBorder="1" applyAlignment="1">
      <alignment horizontal="center" vertical="center" shrinkToFit="1"/>
    </xf>
    <xf numFmtId="0" fontId="8" fillId="0" borderId="62" xfId="2" applyFont="1" applyBorder="1" applyAlignment="1">
      <alignment horizontal="center" vertical="center" shrinkToFit="1"/>
    </xf>
    <xf numFmtId="0" fontId="8" fillId="0" borderId="63" xfId="2" applyFont="1" applyBorder="1" applyAlignment="1">
      <alignment horizontal="center" vertical="center" shrinkToFit="1"/>
    </xf>
    <xf numFmtId="0" fontId="8" fillId="0" borderId="64" xfId="2" applyFont="1" applyBorder="1" applyAlignment="1">
      <alignment horizontal="center" vertical="center" shrinkToFit="1"/>
    </xf>
    <xf numFmtId="0" fontId="8" fillId="0" borderId="65" xfId="2" applyFont="1" applyBorder="1" applyAlignment="1">
      <alignment horizontal="center" vertical="center" shrinkToFit="1"/>
    </xf>
    <xf numFmtId="49" fontId="8" fillId="10" borderId="66" xfId="0" applyNumberFormat="1" applyFont="1" applyFill="1" applyBorder="1" applyAlignment="1">
      <alignment horizontal="left" vertical="center"/>
    </xf>
    <xf numFmtId="0" fontId="8" fillId="0" borderId="67" xfId="2" applyFont="1" applyBorder="1" applyAlignment="1">
      <alignment horizontal="center" vertical="center" shrinkToFit="1"/>
    </xf>
    <xf numFmtId="0" fontId="8" fillId="0" borderId="68" xfId="2" applyFont="1" applyBorder="1" applyAlignment="1">
      <alignment horizontal="center" vertical="center" shrinkToFit="1"/>
    </xf>
    <xf numFmtId="0" fontId="8" fillId="0" borderId="69" xfId="2" applyFont="1" applyBorder="1" applyAlignment="1">
      <alignment horizontal="center" vertical="center" shrinkToFit="1"/>
    </xf>
    <xf numFmtId="0" fontId="8" fillId="0" borderId="70" xfId="2" applyFont="1" applyBorder="1" applyAlignment="1">
      <alignment horizontal="center" vertical="center" shrinkToFit="1"/>
    </xf>
    <xf numFmtId="0" fontId="8" fillId="0" borderId="71" xfId="2" applyFont="1" applyBorder="1" applyAlignment="1">
      <alignment horizontal="center" vertical="center" shrinkToFit="1"/>
    </xf>
    <xf numFmtId="49" fontId="8" fillId="10" borderId="66" xfId="0" applyNumberFormat="1" applyFont="1" applyFill="1" applyBorder="1" applyAlignment="1">
      <alignment vertical="center"/>
    </xf>
    <xf numFmtId="0" fontId="8" fillId="0" borderId="72" xfId="2" applyFont="1" applyBorder="1" applyAlignment="1">
      <alignment horizontal="center" vertical="center" shrinkToFit="1"/>
    </xf>
    <xf numFmtId="0" fontId="8" fillId="0" borderId="73" xfId="2" applyFont="1" applyBorder="1" applyAlignment="1">
      <alignment horizontal="center" vertical="center" shrinkToFit="1"/>
    </xf>
    <xf numFmtId="0" fontId="8" fillId="0" borderId="74" xfId="2" applyFont="1" applyBorder="1" applyAlignment="1">
      <alignment horizontal="center" vertical="center" shrinkToFit="1"/>
    </xf>
    <xf numFmtId="0" fontId="8" fillId="0" borderId="75" xfId="2" applyFont="1" applyBorder="1" applyAlignment="1">
      <alignment horizontal="center" vertical="center" shrinkToFit="1"/>
    </xf>
    <xf numFmtId="0" fontId="8" fillId="0" borderId="76" xfId="2" applyFont="1" applyBorder="1" applyAlignment="1">
      <alignment horizontal="center" vertical="center" shrinkToFit="1"/>
    </xf>
    <xf numFmtId="0" fontId="8" fillId="0" borderId="77" xfId="2" applyFont="1" applyBorder="1" applyAlignment="1">
      <alignment horizontal="center" vertical="center" shrinkToFit="1"/>
    </xf>
    <xf numFmtId="0" fontId="8" fillId="0" borderId="78" xfId="2" applyFont="1" applyBorder="1" applyAlignment="1">
      <alignment horizontal="center" vertical="center" shrinkToFit="1"/>
    </xf>
    <xf numFmtId="49" fontId="8" fillId="10" borderId="31" xfId="0" applyNumberFormat="1" applyFont="1" applyFill="1" applyBorder="1" applyAlignment="1">
      <alignment vertical="center"/>
    </xf>
    <xf numFmtId="0" fontId="8" fillId="0" borderId="79" xfId="2" applyFont="1" applyBorder="1" applyAlignment="1">
      <alignment horizontal="center" vertical="center" shrinkToFit="1"/>
    </xf>
    <xf numFmtId="0" fontId="8" fillId="0" borderId="80" xfId="2" applyFont="1" applyBorder="1" applyAlignment="1">
      <alignment horizontal="center" vertical="center" shrinkToFit="1"/>
    </xf>
    <xf numFmtId="0" fontId="8" fillId="0" borderId="81" xfId="2" applyFont="1" applyBorder="1" applyAlignment="1">
      <alignment horizontal="center" vertical="center" shrinkToFit="1"/>
    </xf>
    <xf numFmtId="0" fontId="8" fillId="0" borderId="82" xfId="2" applyFont="1" applyBorder="1" applyAlignment="1">
      <alignment horizontal="center" vertical="center" shrinkToFit="1"/>
    </xf>
    <xf numFmtId="0" fontId="8" fillId="0" borderId="83" xfId="2" applyFont="1" applyBorder="1" applyAlignment="1">
      <alignment horizontal="center" vertical="center" shrinkToFit="1"/>
    </xf>
    <xf numFmtId="0" fontId="10" fillId="0" borderId="80" xfId="2" applyFont="1" applyBorder="1" applyAlignment="1">
      <alignment horizontal="center" vertical="center" shrinkToFit="1"/>
    </xf>
    <xf numFmtId="0" fontId="8" fillId="0" borderId="84" xfId="2" applyFont="1" applyBorder="1" applyAlignment="1">
      <alignment horizontal="center" vertical="center" shrinkToFit="1"/>
    </xf>
    <xf numFmtId="0" fontId="8" fillId="0" borderId="85" xfId="2" applyFont="1" applyBorder="1" applyAlignment="1">
      <alignment horizontal="center" vertical="center" shrinkToFit="1"/>
    </xf>
    <xf numFmtId="49" fontId="8" fillId="10" borderId="40" xfId="0" applyNumberFormat="1" applyFont="1" applyFill="1" applyBorder="1" applyAlignment="1">
      <alignment horizontal="left" vertical="center"/>
    </xf>
    <xf numFmtId="0" fontId="8" fillId="0" borderId="86" xfId="2" applyFont="1" applyBorder="1" applyAlignment="1">
      <alignment horizontal="center" vertical="center" shrinkToFit="1"/>
    </xf>
    <xf numFmtId="0" fontId="8" fillId="0" borderId="87" xfId="2" applyFont="1" applyBorder="1" applyAlignment="1">
      <alignment horizontal="center" vertical="center" shrinkToFit="1"/>
    </xf>
    <xf numFmtId="0" fontId="8" fillId="0" borderId="88" xfId="2" applyFont="1" applyBorder="1" applyAlignment="1">
      <alignment horizontal="center" vertical="center" shrinkToFit="1"/>
    </xf>
    <xf numFmtId="0" fontId="8" fillId="0" borderId="89" xfId="2" applyFont="1" applyBorder="1" applyAlignment="1">
      <alignment horizontal="center" vertical="center" shrinkToFit="1"/>
    </xf>
    <xf numFmtId="0" fontId="8" fillId="11" borderId="90" xfId="2" applyFont="1" applyFill="1" applyBorder="1" applyAlignment="1">
      <alignment horizontal="center" vertical="center" shrinkToFit="1"/>
    </xf>
    <xf numFmtId="0" fontId="8" fillId="11" borderId="87" xfId="2" applyFont="1" applyFill="1" applyBorder="1" applyAlignment="1">
      <alignment horizontal="center" vertical="center" shrinkToFit="1"/>
    </xf>
    <xf numFmtId="0" fontId="8" fillId="0" borderId="91" xfId="2" applyFont="1" applyBorder="1" applyAlignment="1">
      <alignment horizontal="center" vertical="center" shrinkToFit="1"/>
    </xf>
    <xf numFmtId="0" fontId="8" fillId="0" borderId="90" xfId="2" applyFont="1" applyBorder="1" applyAlignment="1">
      <alignment horizontal="center" vertical="center" shrinkToFit="1"/>
    </xf>
    <xf numFmtId="0" fontId="8" fillId="0" borderId="92" xfId="2" applyFont="1" applyBorder="1" applyAlignment="1">
      <alignment horizontal="center" vertical="center" shrinkToFit="1"/>
    </xf>
    <xf numFmtId="49" fontId="8" fillId="10" borderId="93" xfId="0" applyNumberFormat="1" applyFont="1" applyFill="1" applyBorder="1" applyAlignment="1">
      <alignment horizontal="left" vertical="center"/>
    </xf>
    <xf numFmtId="49" fontId="8" fillId="10" borderId="31" xfId="0" applyNumberFormat="1" applyFont="1" applyFill="1" applyBorder="1" applyAlignment="1">
      <alignment horizontal="left" vertical="center"/>
    </xf>
    <xf numFmtId="0" fontId="8" fillId="11" borderId="89" xfId="2" applyFont="1" applyFill="1" applyBorder="1" applyAlignment="1">
      <alignment horizontal="center" vertical="center" shrinkToFit="1"/>
    </xf>
    <xf numFmtId="0" fontId="8" fillId="4" borderId="47" xfId="2" applyFont="1" applyFill="1" applyBorder="1" applyAlignment="1">
      <alignment vertical="center" textRotation="255" shrinkToFit="1"/>
    </xf>
    <xf numFmtId="0" fontId="8" fillId="4" borderId="60" xfId="2" applyFont="1" applyFill="1" applyBorder="1" applyAlignment="1">
      <alignment horizontal="center" vertical="center" shrinkToFit="1"/>
    </xf>
    <xf numFmtId="0" fontId="8" fillId="0" borderId="97" xfId="2" applyFont="1" applyBorder="1" applyAlignment="1">
      <alignment horizontal="center" vertical="center" shrinkToFit="1"/>
    </xf>
    <xf numFmtId="0" fontId="8" fillId="0" borderId="95" xfId="2" applyFont="1" applyBorder="1" applyAlignment="1">
      <alignment horizontal="center" vertical="center" shrinkToFit="1"/>
    </xf>
    <xf numFmtId="0" fontId="8" fillId="0" borderId="98" xfId="2" applyFont="1" applyBorder="1" applyAlignment="1">
      <alignment horizontal="center" vertical="center" shrinkToFit="1"/>
    </xf>
    <xf numFmtId="0" fontId="8" fillId="0" borderId="99" xfId="2" applyFont="1" applyBorder="1" applyAlignment="1">
      <alignment horizontal="center" vertical="center" shrinkToFit="1"/>
    </xf>
    <xf numFmtId="0" fontId="8" fillId="0" borderId="100" xfId="2" applyFont="1" applyBorder="1" applyAlignment="1">
      <alignment horizontal="center" vertical="center" shrinkToFit="1"/>
    </xf>
    <xf numFmtId="0" fontId="8" fillId="0" borderId="101" xfId="2" applyFont="1" applyBorder="1" applyAlignment="1">
      <alignment horizontal="center" vertical="center" shrinkToFit="1"/>
    </xf>
    <xf numFmtId="0" fontId="8" fillId="0" borderId="102" xfId="2" applyFont="1" applyBorder="1" applyAlignment="1">
      <alignment horizontal="center" vertical="center" shrinkToFit="1"/>
    </xf>
    <xf numFmtId="0" fontId="11" fillId="0" borderId="87" xfId="2" applyFont="1" applyBorder="1" applyAlignment="1">
      <alignment horizontal="center" vertical="center" shrinkToFit="1"/>
    </xf>
    <xf numFmtId="0" fontId="8" fillId="0" borderId="104" xfId="2" applyFont="1" applyBorder="1" applyAlignment="1">
      <alignment horizontal="center" vertical="center" shrinkToFit="1"/>
    </xf>
    <xf numFmtId="0" fontId="8" fillId="0" borderId="105" xfId="2" applyFont="1" applyBorder="1" applyAlignment="1">
      <alignment horizontal="center" vertical="center" shrinkToFit="1"/>
    </xf>
    <xf numFmtId="0" fontId="8" fillId="0" borderId="106" xfId="2" applyFont="1" applyBorder="1" applyAlignment="1">
      <alignment horizontal="center" vertical="center" shrinkToFit="1"/>
    </xf>
    <xf numFmtId="0" fontId="8" fillId="0" borderId="107" xfId="2" applyFont="1" applyBorder="1" applyAlignment="1">
      <alignment horizontal="center" vertical="center" shrinkToFit="1"/>
    </xf>
    <xf numFmtId="0" fontId="8" fillId="0" borderId="108" xfId="2" applyFont="1" applyBorder="1" applyAlignment="1">
      <alignment horizontal="center" vertical="center" shrinkToFit="1"/>
    </xf>
    <xf numFmtId="0" fontId="8" fillId="11" borderId="105" xfId="2" applyFont="1" applyFill="1" applyBorder="1" applyAlignment="1">
      <alignment horizontal="center" vertical="center" shrinkToFit="1"/>
    </xf>
    <xf numFmtId="0" fontId="8" fillId="0" borderId="109" xfId="2" applyFont="1" applyBorder="1" applyAlignment="1">
      <alignment horizontal="center" vertical="center" shrinkToFit="1"/>
    </xf>
    <xf numFmtId="0" fontId="8" fillId="0" borderId="112" xfId="2" applyFont="1" applyBorder="1" applyAlignment="1">
      <alignment horizontal="center" vertical="center" shrinkToFit="1"/>
    </xf>
    <xf numFmtId="0" fontId="8" fillId="0" borderId="113" xfId="2" applyFont="1" applyBorder="1" applyAlignment="1">
      <alignment horizontal="center" vertical="center" shrinkToFit="1"/>
    </xf>
    <xf numFmtId="0" fontId="8" fillId="0" borderId="114" xfId="2" applyFont="1" applyBorder="1" applyAlignment="1">
      <alignment horizontal="center" vertical="center" shrinkToFit="1"/>
    </xf>
    <xf numFmtId="0" fontId="8" fillId="0" borderId="115" xfId="2" applyFont="1" applyBorder="1" applyAlignment="1">
      <alignment horizontal="center" vertical="center" shrinkToFit="1"/>
    </xf>
    <xf numFmtId="0" fontId="8" fillId="0" borderId="116" xfId="2" applyFont="1" applyBorder="1" applyAlignment="1">
      <alignment horizontal="center" vertical="center" shrinkToFit="1"/>
    </xf>
    <xf numFmtId="0" fontId="8" fillId="0" borderId="117" xfId="2" applyFont="1" applyBorder="1" applyAlignment="1">
      <alignment horizontal="center" vertical="center" shrinkToFit="1"/>
    </xf>
    <xf numFmtId="0" fontId="8" fillId="0" borderId="118" xfId="2" applyFont="1" applyBorder="1" applyAlignment="1">
      <alignment horizontal="center" vertical="center" shrinkToFit="1"/>
    </xf>
    <xf numFmtId="49" fontId="8" fillId="0" borderId="94" xfId="0" applyNumberFormat="1" applyFont="1" applyBorder="1" applyAlignment="1">
      <alignment horizontal="left" vertical="center"/>
    </xf>
    <xf numFmtId="49" fontId="8" fillId="12" borderId="121" xfId="0" applyNumberFormat="1" applyFont="1" applyFill="1" applyBorder="1" applyAlignment="1">
      <alignment horizontal="center" vertical="center"/>
    </xf>
    <xf numFmtId="0" fontId="10" fillId="4" borderId="47" xfId="2" applyFont="1" applyFill="1" applyBorder="1" applyAlignment="1">
      <alignment vertical="center" textRotation="255" shrinkToFit="1"/>
    </xf>
    <xf numFmtId="49" fontId="8" fillId="12" borderId="123" xfId="0" applyNumberFormat="1" applyFont="1" applyFill="1" applyBorder="1" applyAlignment="1">
      <alignment horizontal="center" vertical="center"/>
    </xf>
    <xf numFmtId="0" fontId="10" fillId="4" borderId="124" xfId="2" applyFont="1" applyFill="1" applyBorder="1" applyAlignment="1">
      <alignment vertical="center" textRotation="255" shrinkToFit="1"/>
    </xf>
    <xf numFmtId="167" fontId="10" fillId="0" borderId="127" xfId="2" applyNumberFormat="1" applyFont="1" applyBorder="1" applyAlignment="1">
      <alignment horizontal="center" vertical="center"/>
    </xf>
    <xf numFmtId="167" fontId="10" fillId="0" borderId="128" xfId="2" applyNumberFormat="1" applyFont="1" applyBorder="1" applyAlignment="1">
      <alignment horizontal="center" vertical="center"/>
    </xf>
    <xf numFmtId="167" fontId="10" fillId="0" borderId="129" xfId="2" applyNumberFormat="1" applyFont="1" applyBorder="1" applyAlignment="1">
      <alignment horizontal="center" vertical="center"/>
    </xf>
    <xf numFmtId="167" fontId="10" fillId="0" borderId="89" xfId="2" applyNumberFormat="1" applyFont="1" applyBorder="1" applyAlignment="1">
      <alignment horizontal="center" vertical="center"/>
    </xf>
    <xf numFmtId="167" fontId="10" fillId="0" borderId="130" xfId="2" applyNumberFormat="1" applyFont="1" applyBorder="1" applyAlignment="1">
      <alignment horizontal="center" vertical="center"/>
    </xf>
    <xf numFmtId="167" fontId="10" fillId="13" borderId="129" xfId="2" applyNumberFormat="1" applyFont="1" applyFill="1" applyBorder="1" applyAlignment="1">
      <alignment horizontal="center" vertical="center"/>
    </xf>
    <xf numFmtId="167" fontId="10" fillId="14" borderId="131" xfId="2" applyNumberFormat="1" applyFont="1" applyFill="1" applyBorder="1" applyAlignment="1">
      <alignment horizontal="center" vertical="center"/>
    </xf>
    <xf numFmtId="167" fontId="10" fillId="13" borderId="128" xfId="2" applyNumberFormat="1" applyFont="1" applyFill="1" applyBorder="1" applyAlignment="1">
      <alignment horizontal="center" vertical="center"/>
    </xf>
    <xf numFmtId="167" fontId="10" fillId="0" borderId="131" xfId="2" applyNumberFormat="1" applyFont="1" applyBorder="1" applyAlignment="1">
      <alignment horizontal="center" vertical="center"/>
    </xf>
    <xf numFmtId="167" fontId="10" fillId="0" borderId="132" xfId="2" applyNumberFormat="1" applyFont="1" applyBorder="1" applyAlignment="1">
      <alignment horizontal="center" vertical="center"/>
    </xf>
    <xf numFmtId="167" fontId="10" fillId="0" borderId="47" xfId="2" applyNumberFormat="1" applyFont="1" applyBorder="1" applyAlignment="1">
      <alignment horizontal="center" vertical="center"/>
    </xf>
    <xf numFmtId="167" fontId="10" fillId="13" borderId="47" xfId="2" applyNumberFormat="1" applyFont="1" applyFill="1" applyBorder="1" applyAlignment="1">
      <alignment horizontal="center" vertical="center"/>
    </xf>
    <xf numFmtId="167" fontId="10" fillId="14" borderId="53" xfId="2" applyNumberFormat="1" applyFont="1" applyFill="1" applyBorder="1" applyAlignment="1">
      <alignment horizontal="center" vertical="center"/>
    </xf>
    <xf numFmtId="167" fontId="10" fillId="13" borderId="133" xfId="2" applyNumberFormat="1" applyFont="1" applyFill="1" applyBorder="1" applyAlignment="1">
      <alignment horizontal="center" vertical="center"/>
    </xf>
    <xf numFmtId="167" fontId="10" fillId="0" borderId="133" xfId="2" applyNumberFormat="1" applyFont="1" applyBorder="1" applyAlignment="1">
      <alignment horizontal="center" vertical="center"/>
    </xf>
    <xf numFmtId="167" fontId="10" fillId="14" borderId="128" xfId="2" applyNumberFormat="1" applyFont="1" applyFill="1" applyBorder="1" applyAlignment="1">
      <alignment horizontal="center" vertical="center"/>
    </xf>
    <xf numFmtId="167" fontId="10" fillId="10" borderId="133" xfId="2" applyNumberFormat="1" applyFont="1" applyFill="1" applyBorder="1" applyAlignment="1">
      <alignment horizontal="center" vertical="center"/>
    </xf>
    <xf numFmtId="167" fontId="10" fillId="0" borderId="134" xfId="2" applyNumberFormat="1" applyFont="1" applyBorder="1" applyAlignment="1">
      <alignment horizontal="center" vertical="center"/>
    </xf>
    <xf numFmtId="167" fontId="10" fillId="0" borderId="135" xfId="2" applyNumberFormat="1" applyFont="1" applyBorder="1" applyAlignment="1">
      <alignment horizontal="center" vertical="center"/>
    </xf>
    <xf numFmtId="49" fontId="8" fillId="0" borderId="110" xfId="0" applyNumberFormat="1" applyFont="1" applyBorder="1" applyAlignment="1">
      <alignment vertical="center" wrapText="1" shrinkToFit="1"/>
    </xf>
    <xf numFmtId="167" fontId="13" fillId="0" borderId="148" xfId="2" applyNumberFormat="1" applyFont="1" applyBorder="1" applyAlignment="1">
      <alignment horizontal="center" vertical="center"/>
    </xf>
    <xf numFmtId="167" fontId="13" fillId="0" borderId="124" xfId="2" applyNumberFormat="1" applyFont="1" applyBorder="1" applyAlignment="1">
      <alignment horizontal="center" vertical="center"/>
    </xf>
    <xf numFmtId="167" fontId="13" fillId="0" borderId="149" xfId="2" applyNumberFormat="1" applyFont="1" applyBorder="1" applyAlignment="1">
      <alignment horizontal="center" vertical="center"/>
    </xf>
    <xf numFmtId="167" fontId="13" fillId="0" borderId="150" xfId="2" applyNumberFormat="1" applyFont="1" applyBorder="1" applyAlignment="1">
      <alignment horizontal="center" vertical="center"/>
    </xf>
    <xf numFmtId="167" fontId="13" fillId="0" borderId="151" xfId="2" applyNumberFormat="1" applyFont="1" applyBorder="1" applyAlignment="1">
      <alignment horizontal="center" vertical="center"/>
    </xf>
    <xf numFmtId="167" fontId="13" fillId="10" borderId="150" xfId="2" applyNumberFormat="1" applyFont="1" applyFill="1" applyBorder="1" applyAlignment="1">
      <alignment horizontal="center" vertical="center"/>
    </xf>
    <xf numFmtId="167" fontId="13" fillId="10" borderId="124" xfId="2" applyNumberFormat="1" applyFont="1" applyFill="1" applyBorder="1" applyAlignment="1">
      <alignment horizontal="center" vertical="center"/>
    </xf>
    <xf numFmtId="167" fontId="13" fillId="10" borderId="149" xfId="2" applyNumberFormat="1" applyFont="1" applyFill="1" applyBorder="1" applyAlignment="1">
      <alignment horizontal="center" vertical="center"/>
    </xf>
    <xf numFmtId="167" fontId="13" fillId="0" borderId="153" xfId="2" applyNumberFormat="1" applyFont="1" applyBorder="1" applyAlignment="1">
      <alignment horizontal="center" vertical="center"/>
    </xf>
    <xf numFmtId="49" fontId="8" fillId="7" borderId="154" xfId="0" applyNumberFormat="1" applyFont="1" applyFill="1" applyBorder="1" applyAlignment="1">
      <alignment horizontal="left" vertical="center"/>
    </xf>
    <xf numFmtId="0" fontId="8" fillId="0" borderId="112" xfId="2" applyFont="1" applyBorder="1" applyAlignment="1">
      <alignment horizontal="center" vertical="center"/>
    </xf>
    <xf numFmtId="0" fontId="8" fillId="0" borderId="155" xfId="2" applyFont="1" applyBorder="1" applyAlignment="1">
      <alignment horizontal="center" vertical="center" shrinkToFit="1"/>
    </xf>
    <xf numFmtId="0" fontId="10" fillId="4" borderId="52" xfId="2" applyFont="1" applyFill="1" applyBorder="1" applyAlignment="1">
      <alignment horizontal="center" vertical="center" textRotation="255" shrinkToFit="1"/>
    </xf>
    <xf numFmtId="0" fontId="8" fillId="0" borderId="116" xfId="2" applyFont="1" applyBorder="1" applyAlignment="1">
      <alignment horizontal="center" vertical="center"/>
    </xf>
    <xf numFmtId="0" fontId="8" fillId="0" borderId="156" xfId="2" applyFont="1" applyBorder="1" applyAlignment="1">
      <alignment horizontal="center" vertical="center"/>
    </xf>
    <xf numFmtId="0" fontId="8" fillId="0" borderId="157" xfId="2" applyFont="1" applyBorder="1" applyAlignment="1">
      <alignment horizontal="center" vertical="center" shrinkToFit="1"/>
    </xf>
    <xf numFmtId="0" fontId="8" fillId="0" borderId="158" xfId="2" applyFont="1" applyBorder="1" applyAlignment="1">
      <alignment horizontal="center" vertical="center" shrinkToFit="1"/>
    </xf>
    <xf numFmtId="0" fontId="8" fillId="0" borderId="159" xfId="2" applyFont="1" applyBorder="1" applyAlignment="1">
      <alignment horizontal="center" vertical="center" shrinkToFit="1"/>
    </xf>
    <xf numFmtId="0" fontId="8" fillId="0" borderId="160" xfId="2" applyFont="1" applyBorder="1" applyAlignment="1">
      <alignment horizontal="center" vertical="center" shrinkToFit="1"/>
    </xf>
    <xf numFmtId="0" fontId="8" fillId="0" borderId="161" xfId="2" applyFont="1" applyBorder="1" applyAlignment="1">
      <alignment horizontal="center" vertical="center" shrinkToFit="1"/>
    </xf>
    <xf numFmtId="0" fontId="8" fillId="0" borderId="162" xfId="2" applyFont="1" applyBorder="1" applyAlignment="1">
      <alignment horizontal="center" vertical="center"/>
    </xf>
    <xf numFmtId="0" fontId="8" fillId="0" borderId="163" xfId="2" applyFont="1" applyBorder="1" applyAlignment="1">
      <alignment horizontal="center" vertical="center" shrinkToFit="1"/>
    </xf>
    <xf numFmtId="49" fontId="8" fillId="7" borderId="164" xfId="0" applyNumberFormat="1" applyFont="1" applyFill="1" applyBorder="1" applyAlignment="1">
      <alignment horizontal="left" vertical="center"/>
    </xf>
    <xf numFmtId="0" fontId="8" fillId="0" borderId="97" xfId="2" applyFont="1" applyBorder="1" applyAlignment="1">
      <alignment horizontal="center" vertical="center"/>
    </xf>
    <xf numFmtId="0" fontId="8" fillId="0" borderId="165" xfId="2" applyFont="1" applyBorder="1" applyAlignment="1">
      <alignment horizontal="center" vertical="center" shrinkToFit="1"/>
    </xf>
    <xf numFmtId="1" fontId="8" fillId="0" borderId="157" xfId="2" applyNumberFormat="1" applyFont="1" applyBorder="1" applyAlignment="1">
      <alignment horizontal="center" vertical="center" shrinkToFit="1"/>
    </xf>
    <xf numFmtId="0" fontId="8" fillId="0" borderId="166" xfId="2" applyFont="1" applyBorder="1" applyAlignment="1">
      <alignment horizontal="center" vertical="center" shrinkToFit="1"/>
    </xf>
    <xf numFmtId="0" fontId="8" fillId="0" borderId="83" xfId="2" applyFont="1" applyBorder="1" applyAlignment="1">
      <alignment horizontal="center" vertical="center"/>
    </xf>
    <xf numFmtId="49" fontId="8" fillId="7" borderId="167" xfId="0" applyNumberFormat="1" applyFont="1" applyFill="1" applyBorder="1" applyAlignment="1">
      <alignment horizontal="left" vertical="center"/>
    </xf>
    <xf numFmtId="0" fontId="8" fillId="4" borderId="113" xfId="2" applyFont="1" applyFill="1" applyBorder="1" applyAlignment="1">
      <alignment horizontal="center" vertical="center" shrinkToFit="1"/>
    </xf>
    <xf numFmtId="49" fontId="8" fillId="7" borderId="168" xfId="0" applyNumberFormat="1" applyFont="1" applyFill="1" applyBorder="1" applyAlignment="1">
      <alignment horizontal="left" vertical="center"/>
    </xf>
    <xf numFmtId="0" fontId="8" fillId="4" borderId="157" xfId="2" applyFont="1" applyFill="1" applyBorder="1" applyAlignment="1">
      <alignment horizontal="center" vertical="center" shrinkToFit="1"/>
    </xf>
    <xf numFmtId="49" fontId="8" fillId="7" borderId="169" xfId="0" applyNumberFormat="1" applyFont="1" applyFill="1" applyBorder="1" applyAlignment="1">
      <alignment horizontal="left" vertical="center"/>
    </xf>
    <xf numFmtId="0" fontId="8" fillId="4" borderId="80" xfId="2" applyFont="1" applyFill="1" applyBorder="1" applyAlignment="1">
      <alignment horizontal="center" vertical="center" shrinkToFit="1"/>
    </xf>
    <xf numFmtId="49" fontId="8" fillId="16" borderId="170" xfId="0" applyNumberFormat="1" applyFont="1" applyFill="1" applyBorder="1" applyAlignment="1">
      <alignment horizontal="left" vertical="center"/>
    </xf>
    <xf numFmtId="0" fontId="8" fillId="0" borderId="117" xfId="2" applyFont="1" applyBorder="1" applyAlignment="1">
      <alignment horizontal="center" vertical="center"/>
    </xf>
    <xf numFmtId="0" fontId="8" fillId="0" borderId="128" xfId="2" applyFont="1" applyBorder="1" applyAlignment="1">
      <alignment horizontal="center" vertical="center" shrinkToFit="1"/>
    </xf>
    <xf numFmtId="49" fontId="8" fillId="16" borderId="171" xfId="0" applyNumberFormat="1" applyFont="1" applyFill="1" applyBorder="1" applyAlignment="1">
      <alignment horizontal="left" vertical="center"/>
    </xf>
    <xf numFmtId="0" fontId="8" fillId="0" borderId="79" xfId="2" applyFont="1" applyBorder="1" applyAlignment="1">
      <alignment horizontal="center" vertical="center"/>
    </xf>
    <xf numFmtId="49" fontId="8" fillId="0" borderId="121" xfId="0" applyNumberFormat="1" applyFont="1" applyBorder="1" applyAlignment="1">
      <alignment horizontal="left" vertical="center"/>
    </xf>
    <xf numFmtId="16" fontId="8" fillId="0" borderId="116" xfId="2" applyNumberFormat="1" applyFont="1" applyBorder="1" applyAlignment="1">
      <alignment horizontal="center" vertical="center"/>
    </xf>
    <xf numFmtId="0" fontId="8" fillId="0" borderId="72" xfId="2" applyFont="1" applyBorder="1" applyAlignment="1">
      <alignment horizontal="center" vertical="center"/>
    </xf>
    <xf numFmtId="0" fontId="8" fillId="0" borderId="172" xfId="2" applyFont="1" applyBorder="1" applyAlignment="1">
      <alignment horizontal="center" vertical="center" shrinkToFit="1"/>
    </xf>
    <xf numFmtId="0" fontId="8" fillId="0" borderId="76" xfId="2" applyFont="1" applyBorder="1" applyAlignment="1">
      <alignment horizontal="center" vertical="center"/>
    </xf>
    <xf numFmtId="49" fontId="8" fillId="0" borderId="173" xfId="0" applyNumberFormat="1" applyFont="1" applyBorder="1" applyAlignment="1">
      <alignment horizontal="left" vertical="center"/>
    </xf>
    <xf numFmtId="49" fontId="8" fillId="0" borderId="22" xfId="0" applyNumberFormat="1" applyFont="1" applyBorder="1" applyAlignment="1">
      <alignment horizontal="left" vertical="center"/>
    </xf>
    <xf numFmtId="49" fontId="8" fillId="0" borderId="93" xfId="0" applyNumberFormat="1" applyFont="1" applyBorder="1" applyAlignment="1">
      <alignment horizontal="left" vertical="center"/>
    </xf>
    <xf numFmtId="49" fontId="8" fillId="0" borderId="31" xfId="0" applyNumberFormat="1" applyFont="1" applyBorder="1" applyAlignment="1">
      <alignment horizontal="left" vertical="center"/>
    </xf>
    <xf numFmtId="49" fontId="8" fillId="0" borderId="164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8" fillId="0" borderId="175" xfId="2" applyFont="1" applyBorder="1" applyAlignment="1">
      <alignment horizontal="center" vertical="center"/>
    </xf>
    <xf numFmtId="0" fontId="8" fillId="0" borderId="176" xfId="2" applyFont="1" applyBorder="1" applyAlignment="1">
      <alignment horizontal="center" vertical="center" shrinkToFit="1"/>
    </xf>
    <xf numFmtId="0" fontId="8" fillId="0" borderId="177" xfId="2" applyFont="1" applyBorder="1" applyAlignment="1">
      <alignment horizontal="center" vertical="center" shrinkToFit="1"/>
    </xf>
    <xf numFmtId="0" fontId="8" fillId="0" borderId="178" xfId="2" applyFont="1" applyBorder="1" applyAlignment="1">
      <alignment horizontal="center" vertical="center" shrinkToFit="1"/>
    </xf>
    <xf numFmtId="0" fontId="8" fillId="0" borderId="179" xfId="2" applyFont="1" applyBorder="1" applyAlignment="1">
      <alignment horizontal="center" vertical="center" shrinkToFit="1"/>
    </xf>
    <xf numFmtId="0" fontId="8" fillId="0" borderId="180" xfId="2" applyFont="1" applyBorder="1" applyAlignment="1">
      <alignment horizontal="center" vertical="center" shrinkToFit="1"/>
    </xf>
    <xf numFmtId="0" fontId="10" fillId="4" borderId="151" xfId="2" applyFont="1" applyFill="1" applyBorder="1" applyAlignment="1">
      <alignment horizontal="center" vertical="center" textRotation="255" shrinkToFit="1"/>
    </xf>
    <xf numFmtId="0" fontId="8" fillId="0" borderId="181" xfId="2" applyFont="1" applyBorder="1" applyAlignment="1">
      <alignment horizontal="center" vertical="center" shrinkToFit="1"/>
    </xf>
    <xf numFmtId="0" fontId="8" fillId="0" borderId="178" xfId="2" applyFont="1" applyBorder="1" applyAlignment="1">
      <alignment horizontal="center" vertical="center"/>
    </xf>
    <xf numFmtId="0" fontId="8" fillId="0" borderId="182" xfId="2" applyFont="1" applyBorder="1" applyAlignment="1">
      <alignment horizontal="center" vertical="center" shrinkToFit="1"/>
    </xf>
    <xf numFmtId="49" fontId="15" fillId="0" borderId="0" xfId="0" applyNumberFormat="1" applyFont="1" applyAlignment="1">
      <alignment vertical="center"/>
    </xf>
    <xf numFmtId="49" fontId="8" fillId="19" borderId="24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49" fontId="11" fillId="0" borderId="25" xfId="0" applyNumberFormat="1" applyFont="1" applyBorder="1" applyAlignment="1">
      <alignment horizontal="left" vertical="center"/>
    </xf>
    <xf numFmtId="49" fontId="8" fillId="20" borderId="25" xfId="0" applyNumberFormat="1" applyFont="1" applyFill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49" fontId="8" fillId="19" borderId="25" xfId="0" applyNumberFormat="1" applyFont="1" applyFill="1" applyBorder="1" applyAlignment="1">
      <alignment horizontal="center" vertical="center"/>
    </xf>
    <xf numFmtId="49" fontId="8" fillId="21" borderId="25" xfId="0" applyNumberFormat="1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11" fillId="22" borderId="25" xfId="0" applyNumberFormat="1" applyFont="1" applyFill="1" applyBorder="1" applyAlignment="1">
      <alignment horizontal="center" vertical="center"/>
    </xf>
    <xf numFmtId="49" fontId="11" fillId="22" borderId="25" xfId="0" applyNumberFormat="1" applyFont="1" applyFill="1" applyBorder="1" applyAlignment="1">
      <alignment horizontal="left" vertical="center"/>
    </xf>
    <xf numFmtId="49" fontId="16" fillId="0" borderId="25" xfId="0" applyNumberFormat="1" applyFont="1" applyBorder="1" applyAlignment="1">
      <alignment horizontal="left" vertical="center"/>
    </xf>
    <xf numFmtId="49" fontId="16" fillId="0" borderId="30" xfId="0" applyNumberFormat="1" applyFont="1" applyBorder="1" applyAlignment="1">
      <alignment horizontal="center" vertical="center"/>
    </xf>
    <xf numFmtId="0" fontId="8" fillId="23" borderId="33" xfId="0" applyFont="1" applyFill="1" applyBorder="1" applyAlignment="1">
      <alignment horizontal="center" vertical="center"/>
    </xf>
    <xf numFmtId="49" fontId="11" fillId="0" borderId="34" xfId="0" applyNumberFormat="1" applyFont="1" applyBorder="1" applyAlignment="1">
      <alignment vertical="center"/>
    </xf>
    <xf numFmtId="49" fontId="11" fillId="0" borderId="34" xfId="0" applyNumberFormat="1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center" vertical="center"/>
    </xf>
    <xf numFmtId="0" fontId="8" fillId="23" borderId="34" xfId="0" applyFont="1" applyFill="1" applyBorder="1" applyAlignment="1">
      <alignment horizontal="center" vertical="center"/>
    </xf>
    <xf numFmtId="49" fontId="15" fillId="0" borderId="34" xfId="0" applyNumberFormat="1" applyFont="1" applyBorder="1" applyAlignment="1">
      <alignment vertical="center"/>
    </xf>
    <xf numFmtId="0" fontId="8" fillId="24" borderId="34" xfId="0" applyFont="1" applyFill="1" applyBorder="1" applyAlignment="1">
      <alignment horizontal="center" vertical="center"/>
    </xf>
    <xf numFmtId="0" fontId="0" fillId="0" borderId="34" xfId="0" applyBorder="1"/>
    <xf numFmtId="49" fontId="8" fillId="25" borderId="34" xfId="0" applyNumberFormat="1" applyFont="1" applyFill="1" applyBorder="1" applyAlignment="1">
      <alignment horizontal="center" vertical="center"/>
    </xf>
    <xf numFmtId="0" fontId="8" fillId="26" borderId="34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49" fontId="16" fillId="0" borderId="0" xfId="0" applyNumberFormat="1" applyFont="1" applyAlignment="1">
      <alignment horizontal="center" vertical="center"/>
    </xf>
    <xf numFmtId="166" fontId="0" fillId="28" borderId="0" xfId="0" applyNumberFormat="1" applyFill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0" fillId="29" borderId="9" xfId="0" applyFill="1" applyBorder="1" applyAlignment="1">
      <alignment horizontal="center"/>
    </xf>
    <xf numFmtId="166" fontId="0" fillId="30" borderId="0" xfId="0" applyNumberFormat="1" applyFill="1" applyAlignment="1">
      <alignment horizontal="center" vertical="center"/>
    </xf>
    <xf numFmtId="0" fontId="0" fillId="30" borderId="9" xfId="0" applyFill="1" applyBorder="1" applyAlignment="1">
      <alignment horizontal="center"/>
    </xf>
    <xf numFmtId="0" fontId="0" fillId="31" borderId="9" xfId="0" applyFill="1" applyBorder="1" applyAlignment="1">
      <alignment horizontal="center"/>
    </xf>
    <xf numFmtId="166" fontId="0" fillId="32" borderId="0" xfId="0" applyNumberFormat="1" applyFill="1" applyAlignment="1">
      <alignment horizontal="center" vertical="center"/>
    </xf>
    <xf numFmtId="0" fontId="0" fillId="32" borderId="9" xfId="0" applyFill="1" applyBorder="1" applyAlignment="1">
      <alignment horizontal="center"/>
    </xf>
    <xf numFmtId="0" fontId="0" fillId="33" borderId="9" xfId="0" applyFill="1" applyBorder="1" applyAlignment="1">
      <alignment horizontal="center"/>
    </xf>
    <xf numFmtId="166" fontId="0" fillId="34" borderId="0" xfId="0" applyNumberFormat="1" applyFill="1" applyAlignment="1">
      <alignment horizontal="center" vertical="center"/>
    </xf>
    <xf numFmtId="0" fontId="0" fillId="34" borderId="9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166" fontId="0" fillId="35" borderId="0" xfId="0" applyNumberFormat="1" applyFill="1" applyAlignment="1">
      <alignment horizontal="center" vertical="center"/>
    </xf>
    <xf numFmtId="0" fontId="0" fillId="36" borderId="9" xfId="0" applyFill="1" applyBorder="1" applyAlignment="1">
      <alignment horizontal="center"/>
    </xf>
    <xf numFmtId="0" fontId="0" fillId="37" borderId="9" xfId="0" applyFill="1" applyBorder="1" applyAlignment="1">
      <alignment horizontal="center"/>
    </xf>
    <xf numFmtId="166" fontId="0" fillId="38" borderId="0" xfId="0" applyNumberFormat="1" applyFill="1" applyAlignment="1">
      <alignment horizontal="center" vertical="center"/>
    </xf>
    <xf numFmtId="0" fontId="0" fillId="38" borderId="9" xfId="0" applyFill="1" applyBorder="1" applyAlignment="1">
      <alignment horizontal="center"/>
    </xf>
    <xf numFmtId="166" fontId="0" fillId="39" borderId="0" xfId="0" applyNumberFormat="1" applyFill="1" applyAlignment="1">
      <alignment horizontal="center" vertical="center"/>
    </xf>
    <xf numFmtId="166" fontId="0" fillId="40" borderId="0" xfId="0" applyNumberFormat="1" applyFill="1" applyAlignment="1">
      <alignment horizontal="center" vertical="center"/>
    </xf>
    <xf numFmtId="166" fontId="0" fillId="13" borderId="0" xfId="0" applyNumberFormat="1" applyFill="1" applyAlignment="1">
      <alignment horizontal="center" vertical="center"/>
    </xf>
    <xf numFmtId="166" fontId="0" fillId="41" borderId="0" xfId="0" applyNumberFormat="1" applyFill="1" applyAlignment="1">
      <alignment horizontal="center" vertical="center"/>
    </xf>
    <xf numFmtId="166" fontId="0" fillId="42" borderId="0" xfId="0" applyNumberFormat="1" applyFill="1" applyAlignment="1">
      <alignment horizontal="center" vertical="center"/>
    </xf>
    <xf numFmtId="166" fontId="0" fillId="43" borderId="0" xfId="0" applyNumberFormat="1" applyFill="1" applyAlignment="1">
      <alignment horizontal="center" vertical="center"/>
    </xf>
    <xf numFmtId="166" fontId="0" fillId="44" borderId="0" xfId="0" applyNumberFormat="1" applyFill="1" applyAlignment="1">
      <alignment horizontal="center" vertical="center"/>
    </xf>
    <xf numFmtId="166" fontId="0" fillId="45" borderId="0" xfId="0" applyNumberFormat="1" applyFill="1" applyAlignment="1">
      <alignment horizontal="center" vertical="center"/>
    </xf>
    <xf numFmtId="166" fontId="0" fillId="46" borderId="0" xfId="0" applyNumberFormat="1" applyFill="1" applyAlignment="1">
      <alignment horizontal="center" vertical="center"/>
    </xf>
    <xf numFmtId="166" fontId="0" fillId="47" borderId="0" xfId="0" applyNumberFormat="1" applyFill="1" applyAlignment="1">
      <alignment horizontal="center" vertical="center"/>
    </xf>
    <xf numFmtId="166" fontId="0" fillId="48" borderId="0" xfId="0" applyNumberFormat="1" applyFill="1" applyAlignment="1">
      <alignment horizontal="center" vertical="center"/>
    </xf>
    <xf numFmtId="166" fontId="0" fillId="49" borderId="0" xfId="0" applyNumberFormat="1" applyFill="1" applyAlignment="1">
      <alignment horizontal="center" vertical="center"/>
    </xf>
    <xf numFmtId="167" fontId="10" fillId="0" borderId="25" xfId="2" applyNumberFormat="1" applyFont="1" applyBorder="1" applyAlignment="1">
      <alignment horizontal="center" vertical="center"/>
    </xf>
    <xf numFmtId="167" fontId="10" fillId="0" borderId="176" xfId="2" applyNumberFormat="1" applyFont="1" applyBorder="1" applyAlignment="1">
      <alignment horizontal="center" vertical="center"/>
    </xf>
    <xf numFmtId="167" fontId="10" fillId="0" borderId="177" xfId="2" applyNumberFormat="1" applyFont="1" applyBorder="1" applyAlignment="1">
      <alignment horizontal="center" vertical="center"/>
    </xf>
    <xf numFmtId="167" fontId="10" fillId="0" borderId="178" xfId="2" applyNumberFormat="1" applyFont="1" applyBorder="1" applyAlignment="1">
      <alignment horizontal="center" vertical="center"/>
    </xf>
    <xf numFmtId="167" fontId="10" fillId="13" borderId="177" xfId="2" applyNumberFormat="1" applyFont="1" applyFill="1" applyBorder="1" applyAlignment="1">
      <alignment horizontal="center" vertical="center"/>
    </xf>
    <xf numFmtId="167" fontId="10" fillId="13" borderId="176" xfId="2" applyNumberFormat="1" applyFont="1" applyFill="1" applyBorder="1" applyAlignment="1">
      <alignment horizontal="center" vertical="center"/>
    </xf>
    <xf numFmtId="167" fontId="10" fillId="0" borderId="208" xfId="2" applyNumberFormat="1" applyFont="1" applyBorder="1" applyAlignment="1">
      <alignment horizontal="center" vertical="center"/>
    </xf>
    <xf numFmtId="167" fontId="10" fillId="0" borderId="1" xfId="2" applyNumberFormat="1" applyFont="1" applyBorder="1" applyAlignment="1">
      <alignment horizontal="center" vertical="center"/>
    </xf>
    <xf numFmtId="167" fontId="10" fillId="0" borderId="182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167" fontId="10" fillId="14" borderId="1" xfId="2" applyNumberFormat="1" applyFont="1" applyFill="1" applyBorder="1" applyAlignment="1">
      <alignment horizontal="center" vertical="center"/>
    </xf>
    <xf numFmtId="167" fontId="10" fillId="14" borderId="177" xfId="2" applyNumberFormat="1" applyFont="1" applyFill="1" applyBorder="1" applyAlignment="1">
      <alignment horizontal="center" vertical="center"/>
    </xf>
    <xf numFmtId="0" fontId="10" fillId="4" borderId="54" xfId="2" applyFont="1" applyFill="1" applyBorder="1" applyAlignment="1">
      <alignment horizontal="center" vertical="center" textRotation="255" shrinkToFit="1"/>
    </xf>
    <xf numFmtId="0" fontId="10" fillId="4" borderId="204" xfId="2" applyFont="1" applyFill="1" applyBorder="1" applyAlignment="1">
      <alignment horizontal="center" vertical="center" textRotation="255" shrinkToFit="1"/>
    </xf>
    <xf numFmtId="0" fontId="8" fillId="0" borderId="214" xfId="2" applyFont="1" applyBorder="1" applyAlignment="1">
      <alignment horizontal="center" vertical="center" shrinkToFit="1"/>
    </xf>
    <xf numFmtId="0" fontId="8" fillId="0" borderId="215" xfId="2" applyFont="1" applyBorder="1" applyAlignment="1">
      <alignment horizontal="center" vertical="center" shrinkToFit="1"/>
    </xf>
    <xf numFmtId="0" fontId="8" fillId="0" borderId="216" xfId="2" applyFont="1" applyBorder="1" applyAlignment="1">
      <alignment horizontal="center" vertical="center" shrinkToFit="1"/>
    </xf>
    <xf numFmtId="0" fontId="8" fillId="0" borderId="217" xfId="2" applyFont="1" applyBorder="1" applyAlignment="1">
      <alignment horizontal="center" vertical="center" shrinkToFit="1"/>
    </xf>
    <xf numFmtId="0" fontId="8" fillId="0" borderId="218" xfId="2" applyFont="1" applyBorder="1" applyAlignment="1">
      <alignment horizontal="center" vertical="center" shrinkToFit="1"/>
    </xf>
    <xf numFmtId="0" fontId="8" fillId="0" borderId="219" xfId="2" applyFont="1" applyBorder="1" applyAlignment="1">
      <alignment horizontal="center" vertical="center" shrinkToFit="1"/>
    </xf>
    <xf numFmtId="0" fontId="8" fillId="0" borderId="220" xfId="2" applyFont="1" applyBorder="1" applyAlignment="1">
      <alignment horizontal="center" vertical="center" shrinkToFit="1"/>
    </xf>
    <xf numFmtId="0" fontId="8" fillId="0" borderId="221" xfId="2" applyFont="1" applyBorder="1" applyAlignment="1">
      <alignment horizontal="center" vertical="center" shrinkToFit="1"/>
    </xf>
    <xf numFmtId="0" fontId="8" fillId="0" borderId="222" xfId="2" applyFont="1" applyBorder="1" applyAlignment="1">
      <alignment horizontal="center" vertical="center" shrinkToFit="1"/>
    </xf>
    <xf numFmtId="0" fontId="8" fillId="0" borderId="223" xfId="2" applyFont="1" applyBorder="1" applyAlignment="1">
      <alignment horizontal="center" vertical="center" shrinkToFit="1"/>
    </xf>
    <xf numFmtId="0" fontId="8" fillId="0" borderId="224" xfId="2" applyFont="1" applyBorder="1" applyAlignment="1">
      <alignment horizontal="center" vertical="center" shrinkToFit="1"/>
    </xf>
    <xf numFmtId="0" fontId="8" fillId="0" borderId="225" xfId="2" applyFont="1" applyBorder="1" applyAlignment="1">
      <alignment horizontal="center" vertical="center" shrinkToFit="1"/>
    </xf>
    <xf numFmtId="0" fontId="8" fillId="0" borderId="226" xfId="2" applyFont="1" applyBorder="1" applyAlignment="1">
      <alignment horizontal="center" vertical="center" shrinkToFit="1"/>
    </xf>
    <xf numFmtId="0" fontId="8" fillId="0" borderId="227" xfId="2" applyFont="1" applyBorder="1" applyAlignment="1">
      <alignment horizontal="center" vertical="center" shrinkToFit="1"/>
    </xf>
    <xf numFmtId="0" fontId="8" fillId="0" borderId="228" xfId="2" applyFont="1" applyBorder="1" applyAlignment="1">
      <alignment horizontal="center" vertical="center" shrinkToFit="1"/>
    </xf>
    <xf numFmtId="0" fontId="8" fillId="0" borderId="229" xfId="2" applyFont="1" applyBorder="1" applyAlignment="1">
      <alignment horizontal="center" vertical="center" shrinkToFit="1"/>
    </xf>
    <xf numFmtId="0" fontId="8" fillId="0" borderId="230" xfId="2" applyFont="1" applyBorder="1" applyAlignment="1">
      <alignment horizontal="center" vertical="center" shrinkToFit="1"/>
    </xf>
    <xf numFmtId="0" fontId="8" fillId="0" borderId="231" xfId="2" applyFont="1" applyBorder="1" applyAlignment="1">
      <alignment horizontal="center" vertical="center" shrinkToFit="1"/>
    </xf>
    <xf numFmtId="167" fontId="10" fillId="0" borderId="7" xfId="2" applyNumberFormat="1" applyFont="1" applyBorder="1" applyAlignment="1">
      <alignment horizontal="center" vertical="center"/>
    </xf>
    <xf numFmtId="0" fontId="8" fillId="0" borderId="232" xfId="2" applyFont="1" applyBorder="1" applyAlignment="1">
      <alignment horizontal="center" vertical="center" shrinkToFit="1"/>
    </xf>
    <xf numFmtId="0" fontId="8" fillId="0" borderId="233" xfId="2" applyFont="1" applyBorder="1" applyAlignment="1">
      <alignment horizontal="center" vertical="center" shrinkToFit="1"/>
    </xf>
    <xf numFmtId="0" fontId="8" fillId="0" borderId="234" xfId="2" applyFont="1" applyBorder="1" applyAlignment="1">
      <alignment horizontal="center" vertical="center" shrinkToFit="1"/>
    </xf>
    <xf numFmtId="0" fontId="8" fillId="11" borderId="232" xfId="2" applyFont="1" applyFill="1" applyBorder="1" applyAlignment="1">
      <alignment horizontal="center" vertical="center" shrinkToFit="1"/>
    </xf>
    <xf numFmtId="0" fontId="8" fillId="0" borderId="235" xfId="2" applyFont="1" applyBorder="1" applyAlignment="1">
      <alignment horizontal="center" vertical="center" shrinkToFit="1"/>
    </xf>
    <xf numFmtId="0" fontId="8" fillId="0" borderId="236" xfId="2" applyFont="1" applyBorder="1" applyAlignment="1">
      <alignment horizontal="center" vertical="center" shrinkToFit="1"/>
    </xf>
    <xf numFmtId="0" fontId="8" fillId="0" borderId="237" xfId="2" applyFont="1" applyBorder="1" applyAlignment="1">
      <alignment horizontal="center" vertical="center" shrinkToFit="1"/>
    </xf>
    <xf numFmtId="0" fontId="8" fillId="0" borderId="238" xfId="2" applyFont="1" applyBorder="1" applyAlignment="1">
      <alignment horizontal="center" vertical="center" shrinkToFit="1"/>
    </xf>
    <xf numFmtId="0" fontId="8" fillId="0" borderId="239" xfId="2" applyFont="1" applyBorder="1" applyAlignment="1">
      <alignment horizontal="center" vertical="center" shrinkToFit="1"/>
    </xf>
    <xf numFmtId="0" fontId="8" fillId="0" borderId="240" xfId="2" applyFont="1" applyBorder="1" applyAlignment="1">
      <alignment horizontal="center" vertical="center" shrinkToFit="1"/>
    </xf>
    <xf numFmtId="0" fontId="8" fillId="0" borderId="241" xfId="2" applyFont="1" applyBorder="1" applyAlignment="1">
      <alignment horizontal="center" vertical="center" shrinkToFit="1"/>
    </xf>
    <xf numFmtId="0" fontId="8" fillId="0" borderId="242" xfId="2" applyFont="1" applyBorder="1" applyAlignment="1">
      <alignment horizontal="center" vertical="center" shrinkToFit="1"/>
    </xf>
    <xf numFmtId="0" fontId="10" fillId="4" borderId="130" xfId="2" applyFont="1" applyFill="1" applyBorder="1" applyAlignment="1">
      <alignment horizontal="center" vertical="center" textRotation="255" shrinkToFit="1"/>
    </xf>
    <xf numFmtId="0" fontId="10" fillId="4" borderId="129" xfId="2" applyFont="1" applyFill="1" applyBorder="1" applyAlignment="1">
      <alignment horizontal="center" vertical="center" textRotation="255" shrinkToFit="1"/>
    </xf>
    <xf numFmtId="0" fontId="8" fillId="0" borderId="217" xfId="2" applyFont="1" applyBorder="1" applyAlignment="1">
      <alignment horizontal="center" vertical="center"/>
    </xf>
    <xf numFmtId="0" fontId="8" fillId="0" borderId="219" xfId="2" applyFont="1" applyBorder="1" applyAlignment="1">
      <alignment horizontal="center" vertical="center"/>
    </xf>
    <xf numFmtId="0" fontId="8" fillId="0" borderId="215" xfId="2" applyFont="1" applyBorder="1" applyAlignment="1">
      <alignment horizontal="center" vertical="center"/>
    </xf>
    <xf numFmtId="49" fontId="8" fillId="10" borderId="246" xfId="0" applyNumberFormat="1" applyFont="1" applyFill="1" applyBorder="1" applyAlignment="1">
      <alignment horizontal="left" vertical="center"/>
    </xf>
    <xf numFmtId="49" fontId="8" fillId="10" borderId="2" xfId="0" applyNumberFormat="1" applyFont="1" applyFill="1" applyBorder="1" applyAlignment="1">
      <alignment horizontal="left" vertical="center"/>
    </xf>
    <xf numFmtId="0" fontId="8" fillId="0" borderId="252" xfId="2" applyFont="1" applyBorder="1" applyAlignment="1">
      <alignment horizontal="center" vertical="center" shrinkToFit="1"/>
    </xf>
    <xf numFmtId="0" fontId="8" fillId="0" borderId="253" xfId="2" applyFont="1" applyBorder="1" applyAlignment="1">
      <alignment horizontal="center" vertical="center" shrinkToFit="1"/>
    </xf>
    <xf numFmtId="0" fontId="8" fillId="0" borderId="254" xfId="2" applyFont="1" applyBorder="1" applyAlignment="1">
      <alignment horizontal="center" vertical="center" shrinkToFit="1"/>
    </xf>
    <xf numFmtId="0" fontId="8" fillId="0" borderId="255" xfId="2" applyFont="1" applyBorder="1" applyAlignment="1">
      <alignment horizontal="center" vertical="center" shrinkToFit="1"/>
    </xf>
    <xf numFmtId="0" fontId="8" fillId="0" borderId="256" xfId="2" applyFont="1" applyBorder="1" applyAlignment="1">
      <alignment horizontal="center" vertical="center" shrinkToFit="1"/>
    </xf>
    <xf numFmtId="0" fontId="8" fillId="0" borderId="258" xfId="2" applyFont="1" applyBorder="1" applyAlignment="1">
      <alignment horizontal="center" vertical="center" shrinkToFit="1"/>
    </xf>
    <xf numFmtId="0" fontId="8" fillId="2" borderId="252" xfId="2" applyFont="1" applyFill="1" applyBorder="1" applyAlignment="1">
      <alignment horizontal="center" vertical="center" shrinkToFit="1"/>
    </xf>
    <xf numFmtId="0" fontId="8" fillId="2" borderId="219" xfId="2" applyFont="1" applyFill="1" applyBorder="1" applyAlignment="1">
      <alignment horizontal="center" vertical="center" shrinkToFit="1"/>
    </xf>
    <xf numFmtId="0" fontId="8" fillId="2" borderId="218" xfId="2" applyFont="1" applyFill="1" applyBorder="1" applyAlignment="1">
      <alignment horizontal="center" vertical="center" shrinkToFit="1"/>
    </xf>
    <xf numFmtId="0" fontId="8" fillId="2" borderId="116" xfId="2" applyFont="1" applyFill="1" applyBorder="1" applyAlignment="1">
      <alignment horizontal="center" vertical="center" shrinkToFit="1"/>
    </xf>
    <xf numFmtId="0" fontId="8" fillId="2" borderId="162" xfId="2" applyFont="1" applyFill="1" applyBorder="1" applyAlignment="1">
      <alignment horizontal="center" vertical="center" shrinkToFit="1"/>
    </xf>
    <xf numFmtId="0" fontId="8" fillId="2" borderId="83" xfId="2" applyFont="1" applyFill="1" applyBorder="1" applyAlignment="1">
      <alignment horizontal="center" vertical="center" shrinkToFit="1"/>
    </xf>
    <xf numFmtId="0" fontId="8" fillId="0" borderId="220" xfId="2" applyFont="1" applyBorder="1" applyAlignment="1">
      <alignment horizontal="center" vertical="center"/>
    </xf>
    <xf numFmtId="0" fontId="8" fillId="0" borderId="259" xfId="2" applyFont="1" applyBorder="1" applyAlignment="1">
      <alignment horizontal="center" vertical="center" shrinkToFit="1"/>
    </xf>
    <xf numFmtId="49" fontId="8" fillId="10" borderId="257" xfId="0" applyNumberFormat="1" applyFont="1" applyFill="1" applyBorder="1" applyAlignment="1">
      <alignment vertical="center"/>
    </xf>
    <xf numFmtId="49" fontId="8" fillId="10" borderId="251" xfId="0" applyNumberFormat="1" applyFont="1" applyFill="1" applyBorder="1" applyAlignment="1">
      <alignment horizontal="left" vertical="center"/>
    </xf>
    <xf numFmtId="49" fontId="8" fillId="10" borderId="250" xfId="0" applyNumberFormat="1" applyFont="1" applyFill="1" applyBorder="1" applyAlignment="1">
      <alignment horizontal="left" vertical="center"/>
    </xf>
    <xf numFmtId="49" fontId="8" fillId="10" borderId="250" xfId="0" applyNumberFormat="1" applyFont="1" applyFill="1" applyBorder="1" applyAlignment="1">
      <alignment vertical="center"/>
    </xf>
    <xf numFmtId="49" fontId="8" fillId="10" borderId="32" xfId="0" applyNumberFormat="1" applyFont="1" applyFill="1" applyBorder="1" applyAlignment="1">
      <alignment vertical="center"/>
    </xf>
    <xf numFmtId="49" fontId="8" fillId="10" borderId="257" xfId="0" applyNumberFormat="1" applyFont="1" applyFill="1" applyBorder="1" applyAlignment="1">
      <alignment horizontal="left" vertical="center"/>
    </xf>
    <xf numFmtId="49" fontId="8" fillId="0" borderId="250" xfId="0" applyNumberFormat="1" applyFont="1" applyBorder="1" applyAlignment="1">
      <alignment horizontal="left" vertical="center"/>
    </xf>
    <xf numFmtId="49" fontId="8" fillId="12" borderId="211" xfId="0" applyNumberFormat="1" applyFont="1" applyFill="1" applyBorder="1" applyAlignment="1">
      <alignment horizontal="center" vertical="center"/>
    </xf>
    <xf numFmtId="49" fontId="8" fillId="12" borderId="34" xfId="0" applyNumberFormat="1" applyFont="1" applyFill="1" applyBorder="1" applyAlignment="1">
      <alignment horizontal="center" vertical="center"/>
    </xf>
    <xf numFmtId="49" fontId="8" fillId="7" borderId="209" xfId="0" applyNumberFormat="1" applyFont="1" applyFill="1" applyBorder="1" applyAlignment="1">
      <alignment horizontal="left" vertical="center"/>
    </xf>
    <xf numFmtId="49" fontId="8" fillId="7" borderId="0" xfId="0" applyNumberFormat="1" applyFont="1" applyFill="1" applyAlignment="1">
      <alignment horizontal="left" vertical="center"/>
    </xf>
    <xf numFmtId="49" fontId="8" fillId="7" borderId="211" xfId="0" applyNumberFormat="1" applyFont="1" applyFill="1" applyBorder="1" applyAlignment="1">
      <alignment horizontal="left" vertical="center"/>
    </xf>
    <xf numFmtId="49" fontId="8" fillId="7" borderId="212" xfId="0" applyNumberFormat="1" applyFont="1" applyFill="1" applyBorder="1" applyAlignment="1">
      <alignment horizontal="left" vertical="center"/>
    </xf>
    <xf numFmtId="49" fontId="8" fillId="7" borderId="210" xfId="0" applyNumberFormat="1" applyFont="1" applyFill="1" applyBorder="1" applyAlignment="1">
      <alignment horizontal="left" vertical="center"/>
    </xf>
    <xf numFmtId="49" fontId="8" fillId="16" borderId="211" xfId="0" applyNumberFormat="1" applyFont="1" applyFill="1" applyBorder="1" applyAlignment="1">
      <alignment horizontal="left" vertical="center"/>
    </xf>
    <xf numFmtId="49" fontId="8" fillId="16" borderId="210" xfId="0" applyNumberFormat="1" applyFont="1" applyFill="1" applyBorder="1" applyAlignment="1">
      <alignment horizontal="left" vertical="center"/>
    </xf>
    <xf numFmtId="0" fontId="10" fillId="22" borderId="178" xfId="2" applyFont="1" applyFill="1" applyBorder="1" applyAlignment="1">
      <alignment horizontal="center" vertical="center" shrinkToFit="1"/>
    </xf>
    <xf numFmtId="0" fontId="10" fillId="22" borderId="177" xfId="2" applyFont="1" applyFill="1" applyBorder="1" applyAlignment="1">
      <alignment horizontal="center" vertical="center" shrinkToFit="1"/>
    </xf>
    <xf numFmtId="0" fontId="10" fillId="2" borderId="1" xfId="2" applyFont="1" applyFill="1" applyBorder="1" applyAlignment="1">
      <alignment horizontal="center" vertical="center" textRotation="255" shrinkToFit="1"/>
    </xf>
    <xf numFmtId="0" fontId="8" fillId="0" borderId="265" xfId="2" applyFont="1" applyBorder="1" applyAlignment="1">
      <alignment horizontal="center" vertical="center" shrinkToFit="1"/>
    </xf>
    <xf numFmtId="0" fontId="8" fillId="0" borderId="266" xfId="2" applyFont="1" applyBorder="1" applyAlignment="1">
      <alignment horizontal="center" vertical="center" shrinkToFit="1"/>
    </xf>
    <xf numFmtId="0" fontId="8" fillId="0" borderId="267" xfId="2" applyFont="1" applyBorder="1" applyAlignment="1">
      <alignment horizontal="center" vertical="center" shrinkToFit="1"/>
    </xf>
    <xf numFmtId="0" fontId="8" fillId="0" borderId="268" xfId="2" applyFont="1" applyBorder="1" applyAlignment="1">
      <alignment horizontal="center" vertical="center" shrinkToFit="1"/>
    </xf>
    <xf numFmtId="0" fontId="8" fillId="0" borderId="269" xfId="2" applyFont="1" applyBorder="1" applyAlignment="1">
      <alignment horizontal="center" vertical="center" shrinkToFit="1"/>
    </xf>
    <xf numFmtId="0" fontId="8" fillId="0" borderId="270" xfId="2" applyFont="1" applyBorder="1" applyAlignment="1">
      <alignment horizontal="center" vertical="center" shrinkToFit="1"/>
    </xf>
    <xf numFmtId="0" fontId="8" fillId="0" borderId="271" xfId="2" applyFont="1" applyBorder="1" applyAlignment="1">
      <alignment horizontal="center" vertical="center" shrinkToFit="1"/>
    </xf>
    <xf numFmtId="0" fontId="8" fillId="0" borderId="272" xfId="2" applyFont="1" applyBorder="1" applyAlignment="1">
      <alignment horizontal="center" vertical="center" shrinkToFit="1"/>
    </xf>
    <xf numFmtId="0" fontId="8" fillId="0" borderId="273" xfId="2" applyFont="1" applyBorder="1" applyAlignment="1">
      <alignment horizontal="center" vertical="center" shrinkToFit="1"/>
    </xf>
    <xf numFmtId="0" fontId="8" fillId="0" borderId="274" xfId="2" applyFont="1" applyBorder="1" applyAlignment="1">
      <alignment horizontal="center" vertical="center" shrinkToFit="1"/>
    </xf>
    <xf numFmtId="167" fontId="10" fillId="0" borderId="275" xfId="2" applyNumberFormat="1" applyFont="1" applyBorder="1" applyAlignment="1">
      <alignment horizontal="center" vertical="center"/>
    </xf>
    <xf numFmtId="0" fontId="10" fillId="0" borderId="231" xfId="2" applyFont="1" applyBorder="1" applyAlignment="1">
      <alignment horizontal="center" vertical="center" shrinkToFit="1"/>
    </xf>
    <xf numFmtId="0" fontId="8" fillId="11" borderId="229" xfId="2" applyFont="1" applyFill="1" applyBorder="1" applyAlignment="1">
      <alignment horizontal="center" vertical="center" shrinkToFit="1"/>
    </xf>
    <xf numFmtId="0" fontId="8" fillId="11" borderId="227" xfId="2" applyFont="1" applyFill="1" applyBorder="1" applyAlignment="1">
      <alignment horizontal="center" vertical="center" shrinkToFit="1"/>
    </xf>
    <xf numFmtId="0" fontId="8" fillId="11" borderId="220" xfId="2" applyFont="1" applyFill="1" applyBorder="1" applyAlignment="1">
      <alignment horizontal="center" vertical="center" shrinkToFit="1"/>
    </xf>
    <xf numFmtId="167" fontId="10" fillId="0" borderId="277" xfId="2" applyNumberFormat="1" applyFont="1" applyBorder="1" applyAlignment="1">
      <alignment horizontal="center" vertical="center"/>
    </xf>
    <xf numFmtId="0" fontId="8" fillId="0" borderId="226" xfId="2" applyFont="1" applyBorder="1" applyAlignment="1">
      <alignment horizontal="center" vertical="center"/>
    </xf>
    <xf numFmtId="0" fontId="10" fillId="0" borderId="230" xfId="2" applyFont="1" applyBorder="1" applyAlignment="1">
      <alignment horizontal="center" vertical="center" shrinkToFit="1"/>
    </xf>
    <xf numFmtId="0" fontId="8" fillId="2" borderId="226" xfId="2" applyFont="1" applyFill="1" applyBorder="1" applyAlignment="1">
      <alignment horizontal="center" vertical="center" shrinkToFit="1"/>
    </xf>
    <xf numFmtId="0" fontId="8" fillId="2" borderId="228" xfId="2" applyFont="1" applyFill="1" applyBorder="1" applyAlignment="1">
      <alignment horizontal="center" vertical="center" shrinkToFit="1"/>
    </xf>
    <xf numFmtId="0" fontId="8" fillId="2" borderId="230" xfId="2" applyFont="1" applyFill="1" applyBorder="1" applyAlignment="1">
      <alignment horizontal="center" vertical="center" shrinkToFit="1"/>
    </xf>
    <xf numFmtId="0" fontId="11" fillId="0" borderId="226" xfId="2" applyFont="1" applyBorder="1" applyAlignment="1">
      <alignment horizontal="center" vertical="center" shrinkToFit="1"/>
    </xf>
    <xf numFmtId="0" fontId="11" fillId="0" borderId="223" xfId="2" applyFont="1" applyBorder="1" applyAlignment="1">
      <alignment horizontal="center" vertical="center" shrinkToFit="1"/>
    </xf>
    <xf numFmtId="0" fontId="8" fillId="2" borderId="223" xfId="2" applyFont="1" applyFill="1" applyBorder="1" applyAlignment="1">
      <alignment horizontal="center" vertical="center" shrinkToFit="1"/>
    </xf>
    <xf numFmtId="0" fontId="8" fillId="2" borderId="224" xfId="2" applyFont="1" applyFill="1" applyBorder="1" applyAlignment="1">
      <alignment horizontal="center" vertical="center" shrinkToFit="1"/>
    </xf>
    <xf numFmtId="0" fontId="8" fillId="0" borderId="279" xfId="2" applyFont="1" applyBorder="1" applyAlignment="1">
      <alignment horizontal="center" vertical="center" shrinkToFit="1"/>
    </xf>
    <xf numFmtId="0" fontId="8" fillId="0" borderId="280" xfId="2" applyFont="1" applyBorder="1" applyAlignment="1">
      <alignment horizontal="center" vertical="center" shrinkToFit="1"/>
    </xf>
    <xf numFmtId="0" fontId="8" fillId="0" borderId="281" xfId="2" applyFont="1" applyBorder="1" applyAlignment="1">
      <alignment horizontal="center" vertical="center" shrinkToFit="1"/>
    </xf>
    <xf numFmtId="0" fontId="8" fillId="0" borderId="282" xfId="2" applyFont="1" applyBorder="1" applyAlignment="1">
      <alignment horizontal="center" vertical="center" shrinkToFit="1"/>
    </xf>
    <xf numFmtId="0" fontId="11" fillId="0" borderId="227" xfId="2" applyFont="1" applyBorder="1" applyAlignment="1">
      <alignment horizontal="center" vertical="center" shrinkToFit="1"/>
    </xf>
    <xf numFmtId="1" fontId="8" fillId="2" borderId="225" xfId="2" applyNumberFormat="1" applyFont="1" applyFill="1" applyBorder="1" applyAlignment="1">
      <alignment horizontal="center" vertical="center" shrinkToFit="1"/>
    </xf>
    <xf numFmtId="1" fontId="8" fillId="0" borderId="231" xfId="2" applyNumberFormat="1" applyFont="1" applyBorder="1" applyAlignment="1">
      <alignment horizontal="center" vertical="center" shrinkToFit="1"/>
    </xf>
    <xf numFmtId="0" fontId="8" fillId="0" borderId="283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284" xfId="2" applyFont="1" applyBorder="1" applyAlignment="1">
      <alignment horizontal="center" vertical="center" shrinkToFit="1"/>
    </xf>
    <xf numFmtId="0" fontId="8" fillId="0" borderId="256" xfId="2" applyFont="1" applyBorder="1" applyAlignment="1">
      <alignment horizontal="center" vertical="center"/>
    </xf>
    <xf numFmtId="1" fontId="8" fillId="2" borderId="230" xfId="2" applyNumberFormat="1" applyFont="1" applyFill="1" applyBorder="1" applyAlignment="1">
      <alignment horizontal="center" vertical="center" shrinkToFit="1"/>
    </xf>
    <xf numFmtId="167" fontId="10" fillId="0" borderId="181" xfId="2" applyNumberFormat="1" applyFont="1" applyBorder="1" applyAlignment="1">
      <alignment horizontal="center" vertical="center"/>
    </xf>
    <xf numFmtId="167" fontId="10" fillId="0" borderId="285" xfId="2" applyNumberFormat="1" applyFont="1" applyBorder="1" applyAlignment="1">
      <alignment horizontal="center" vertical="center"/>
    </xf>
    <xf numFmtId="167" fontId="10" fillId="10" borderId="221" xfId="2" applyNumberFormat="1" applyFont="1" applyFill="1" applyBorder="1" applyAlignment="1">
      <alignment horizontal="center" vertical="center"/>
    </xf>
    <xf numFmtId="167" fontId="10" fillId="0" borderId="213" xfId="2" applyNumberFormat="1" applyFont="1" applyBorder="1" applyAlignment="1">
      <alignment horizontal="center" vertical="center"/>
    </xf>
    <xf numFmtId="167" fontId="10" fillId="13" borderId="181" xfId="2" applyNumberFormat="1" applyFont="1" applyFill="1" applyBorder="1" applyAlignment="1">
      <alignment horizontal="center" vertical="center"/>
    </xf>
    <xf numFmtId="167" fontId="10" fillId="13" borderId="285" xfId="2" applyNumberFormat="1" applyFont="1" applyFill="1" applyBorder="1" applyAlignment="1">
      <alignment horizontal="center" vertical="center"/>
    </xf>
    <xf numFmtId="167" fontId="10" fillId="14" borderId="285" xfId="2" applyNumberFormat="1" applyFont="1" applyFill="1" applyBorder="1" applyAlignment="1">
      <alignment horizontal="center" vertical="center"/>
    </xf>
    <xf numFmtId="167" fontId="10" fillId="13" borderId="208" xfId="2" applyNumberFormat="1" applyFont="1" applyFill="1" applyBorder="1" applyAlignment="1">
      <alignment horizontal="center" vertical="center"/>
    </xf>
    <xf numFmtId="167" fontId="10" fillId="13" borderId="1" xfId="2" applyNumberFormat="1" applyFont="1" applyFill="1" applyBorder="1" applyAlignment="1">
      <alignment horizontal="center" vertical="center"/>
    </xf>
    <xf numFmtId="167" fontId="10" fillId="10" borderId="181" xfId="2" applyNumberFormat="1" applyFont="1" applyFill="1" applyBorder="1" applyAlignment="1">
      <alignment horizontal="center" vertical="center"/>
    </xf>
    <xf numFmtId="167" fontId="10" fillId="14" borderId="181" xfId="2" applyNumberFormat="1" applyFont="1" applyFill="1" applyBorder="1" applyAlignment="1">
      <alignment horizontal="center" vertical="center"/>
    </xf>
    <xf numFmtId="0" fontId="8" fillId="0" borderId="291" xfId="2" applyFont="1" applyBorder="1" applyAlignment="1">
      <alignment horizontal="center" vertical="center" shrinkToFit="1"/>
    </xf>
    <xf numFmtId="0" fontId="8" fillId="0" borderId="292" xfId="2" applyFont="1" applyBorder="1" applyAlignment="1">
      <alignment horizontal="center" vertical="center" shrinkToFit="1"/>
    </xf>
    <xf numFmtId="0" fontId="8" fillId="0" borderId="293" xfId="2" applyFont="1" applyBorder="1" applyAlignment="1">
      <alignment horizontal="center" vertical="center" shrinkToFit="1"/>
    </xf>
    <xf numFmtId="0" fontId="8" fillId="0" borderId="294" xfId="2" applyFont="1" applyBorder="1" applyAlignment="1">
      <alignment horizontal="center" vertical="center" shrinkToFit="1"/>
    </xf>
    <xf numFmtId="0" fontId="8" fillId="0" borderId="295" xfId="2" applyFont="1" applyBorder="1" applyAlignment="1">
      <alignment horizontal="center" vertical="center" shrinkToFit="1"/>
    </xf>
    <xf numFmtId="0" fontId="8" fillId="0" borderId="296" xfId="2" applyFont="1" applyBorder="1" applyAlignment="1">
      <alignment horizontal="center" vertical="center" shrinkToFit="1"/>
    </xf>
    <xf numFmtId="167" fontId="10" fillId="0" borderId="290" xfId="2" applyNumberFormat="1" applyFont="1" applyBorder="1" applyAlignment="1">
      <alignment horizontal="center" vertical="center"/>
    </xf>
    <xf numFmtId="0" fontId="8" fillId="11" borderId="297" xfId="2" applyFont="1" applyFill="1" applyBorder="1" applyAlignment="1">
      <alignment horizontal="center" vertical="center" shrinkToFit="1"/>
    </xf>
    <xf numFmtId="0" fontId="8" fillId="0" borderId="298" xfId="2" applyFont="1" applyBorder="1" applyAlignment="1">
      <alignment horizontal="center" vertical="center" shrinkToFit="1"/>
    </xf>
    <xf numFmtId="0" fontId="8" fillId="0" borderId="299" xfId="2" applyFont="1" applyBorder="1" applyAlignment="1">
      <alignment horizontal="center" vertical="center" shrinkToFit="1"/>
    </xf>
    <xf numFmtId="0" fontId="8" fillId="0" borderId="297" xfId="2" applyFont="1" applyBorder="1" applyAlignment="1">
      <alignment horizontal="center" vertical="center" shrinkToFit="1"/>
    </xf>
    <xf numFmtId="0" fontId="8" fillId="0" borderId="300" xfId="2" applyFont="1" applyBorder="1" applyAlignment="1">
      <alignment horizontal="center" vertical="center" shrinkToFit="1"/>
    </xf>
    <xf numFmtId="0" fontId="8" fillId="0" borderId="290" xfId="2" applyFont="1" applyBorder="1" applyAlignment="1">
      <alignment horizontal="center" vertical="center" shrinkToFit="1"/>
    </xf>
    <xf numFmtId="0" fontId="8" fillId="0" borderId="301" xfId="2" applyFont="1" applyBorder="1" applyAlignment="1">
      <alignment horizontal="center" vertical="center" shrinkToFit="1"/>
    </xf>
    <xf numFmtId="0" fontId="8" fillId="0" borderId="297" xfId="2" applyFont="1" applyBorder="1" applyAlignment="1">
      <alignment horizontal="center" vertical="center"/>
    </xf>
    <xf numFmtId="167" fontId="10" fillId="14" borderId="290" xfId="2" applyNumberFormat="1" applyFont="1" applyFill="1" applyBorder="1" applyAlignment="1">
      <alignment horizontal="center" vertical="center"/>
    </xf>
    <xf numFmtId="0" fontId="8" fillId="0" borderId="258" xfId="2" applyFont="1" applyBorder="1" applyAlignment="1">
      <alignment horizontal="center" vertical="center"/>
    </xf>
    <xf numFmtId="0" fontId="8" fillId="0" borderId="259" xfId="2" applyFont="1" applyBorder="1" applyAlignment="1">
      <alignment horizontal="center" vertical="center"/>
    </xf>
    <xf numFmtId="0" fontId="8" fillId="0" borderId="302" xfId="2" applyFont="1" applyBorder="1" applyAlignment="1">
      <alignment horizontal="center" vertical="center" shrinkToFit="1"/>
    </xf>
    <xf numFmtId="0" fontId="8" fillId="0" borderId="303" xfId="2" applyFont="1" applyBorder="1" applyAlignment="1">
      <alignment horizontal="center" vertical="center" shrinkToFit="1"/>
    </xf>
    <xf numFmtId="0" fontId="8" fillId="0" borderId="304" xfId="2" applyFont="1" applyBorder="1" applyAlignment="1">
      <alignment horizontal="center" vertical="center" shrinkToFit="1"/>
    </xf>
    <xf numFmtId="0" fontId="8" fillId="0" borderId="305" xfId="2" applyFont="1" applyBorder="1" applyAlignment="1">
      <alignment horizontal="center" vertical="center" shrinkToFit="1"/>
    </xf>
    <xf numFmtId="0" fontId="8" fillId="0" borderId="306" xfId="2" applyFont="1" applyBorder="1" applyAlignment="1">
      <alignment horizontal="center" vertical="center" shrinkToFit="1"/>
    </xf>
    <xf numFmtId="0" fontId="8" fillId="0" borderId="307" xfId="2" applyFont="1" applyBorder="1" applyAlignment="1">
      <alignment horizontal="center" vertical="center" shrinkToFit="1"/>
    </xf>
    <xf numFmtId="167" fontId="10" fillId="0" borderId="306" xfId="2" applyNumberFormat="1" applyFont="1" applyBorder="1" applyAlignment="1">
      <alignment horizontal="center" vertical="center"/>
    </xf>
    <xf numFmtId="0" fontId="8" fillId="0" borderId="291" xfId="2" applyFont="1" applyBorder="1" applyAlignment="1">
      <alignment horizontal="center" vertical="center"/>
    </xf>
    <xf numFmtId="0" fontId="8" fillId="2" borderId="291" xfId="2" applyFont="1" applyFill="1" applyBorder="1" applyAlignment="1">
      <alignment horizontal="center" vertical="center" shrinkToFit="1"/>
    </xf>
    <xf numFmtId="0" fontId="8" fillId="2" borderId="292" xfId="2" applyFont="1" applyFill="1" applyBorder="1" applyAlignment="1">
      <alignment horizontal="center" vertical="center" shrinkToFit="1"/>
    </xf>
    <xf numFmtId="0" fontId="8" fillId="2" borderId="293" xfId="2" applyFont="1" applyFill="1" applyBorder="1" applyAlignment="1">
      <alignment horizontal="center" vertical="center" shrinkToFit="1"/>
    </xf>
    <xf numFmtId="167" fontId="10" fillId="0" borderId="308" xfId="2" applyNumberFormat="1" applyFont="1" applyBorder="1" applyAlignment="1">
      <alignment horizontal="center" vertical="center"/>
    </xf>
    <xf numFmtId="0" fontId="10" fillId="2" borderId="290" xfId="2" applyFont="1" applyFill="1" applyBorder="1" applyAlignment="1">
      <alignment horizontal="center" vertical="center" textRotation="255" shrinkToFit="1"/>
    </xf>
    <xf numFmtId="167" fontId="10" fillId="0" borderId="312" xfId="2" applyNumberFormat="1" applyFont="1" applyBorder="1" applyAlignment="1">
      <alignment horizontal="center" vertical="center"/>
    </xf>
    <xf numFmtId="49" fontId="8" fillId="13" borderId="174" xfId="0" applyNumberFormat="1" applyFont="1" applyFill="1" applyBorder="1" applyAlignment="1">
      <alignment vertical="center" wrapText="1" shrinkToFit="1"/>
    </xf>
    <xf numFmtId="49" fontId="8" fillId="13" borderId="183" xfId="0" applyNumberFormat="1" applyFont="1" applyFill="1" applyBorder="1" applyAlignment="1">
      <alignment vertical="center" wrapText="1" shrinkToFit="1"/>
    </xf>
    <xf numFmtId="164" fontId="0" fillId="0" borderId="0" xfId="0" applyNumberFormat="1" applyAlignment="1">
      <alignment horizontal="center" vertical="center"/>
    </xf>
    <xf numFmtId="0" fontId="10" fillId="4" borderId="245" xfId="2" applyFont="1" applyFill="1" applyBorder="1" applyAlignment="1">
      <alignment vertical="center" textRotation="255" shrinkToFit="1"/>
    </xf>
    <xf numFmtId="0" fontId="10" fillId="4" borderId="246" xfId="2" applyFont="1" applyFill="1" applyBorder="1" applyAlignment="1">
      <alignment vertical="center" textRotation="255" shrinkToFit="1"/>
    </xf>
    <xf numFmtId="0" fontId="10" fillId="4" borderId="33" xfId="2" applyFont="1" applyFill="1" applyBorder="1" applyAlignment="1">
      <alignment vertical="center" textRotation="255" shrinkToFit="1"/>
    </xf>
    <xf numFmtId="0" fontId="10" fillId="4" borderId="32" xfId="2" applyFont="1" applyFill="1" applyBorder="1" applyAlignment="1">
      <alignment vertical="center" textRotation="255" shrinkToFit="1"/>
    </xf>
    <xf numFmtId="0" fontId="8" fillId="2" borderId="256" xfId="2" applyFont="1" applyFill="1" applyBorder="1" applyAlignment="1">
      <alignment vertical="center" shrinkToFit="1"/>
    </xf>
    <xf numFmtId="0" fontId="8" fillId="2" borderId="258" xfId="2" applyFont="1" applyFill="1" applyBorder="1" applyAlignment="1">
      <alignment vertical="center" shrinkToFit="1"/>
    </xf>
    <xf numFmtId="0" fontId="8" fillId="2" borderId="259" xfId="2" applyFont="1" applyFill="1" applyBorder="1" applyAlignment="1">
      <alignment vertical="center" shrinkToFit="1"/>
    </xf>
    <xf numFmtId="0" fontId="8" fillId="4" borderId="314" xfId="2" applyFont="1" applyFill="1" applyBorder="1" applyAlignment="1">
      <alignment vertical="center" shrinkToFit="1"/>
    </xf>
    <xf numFmtId="0" fontId="8" fillId="4" borderId="315" xfId="2" applyFont="1" applyFill="1" applyBorder="1" applyAlignment="1">
      <alignment vertical="center" shrinkToFit="1"/>
    </xf>
    <xf numFmtId="0" fontId="8" fillId="4" borderId="316" xfId="2" applyFont="1" applyFill="1" applyBorder="1" applyAlignment="1">
      <alignment vertical="center" shrinkToFit="1"/>
    </xf>
    <xf numFmtId="49" fontId="6" fillId="0" borderId="21" xfId="0" applyNumberFormat="1" applyFont="1" applyBorder="1" applyAlignment="1">
      <alignment horizontal="center" vertical="center"/>
    </xf>
    <xf numFmtId="49" fontId="7" fillId="6" borderId="22" xfId="0" applyNumberFormat="1" applyFont="1" applyFill="1" applyBorder="1" applyAlignment="1">
      <alignment horizontal="center" vertical="center" wrapText="1"/>
    </xf>
    <xf numFmtId="49" fontId="7" fillId="6" borderId="31" xfId="0" applyNumberFormat="1" applyFont="1" applyFill="1" applyBorder="1" applyAlignment="1">
      <alignment horizontal="center" vertical="center" wrapText="1"/>
    </xf>
    <xf numFmtId="49" fontId="7" fillId="6" borderId="23" xfId="0" applyNumberFormat="1" applyFont="1" applyFill="1" applyBorder="1" applyAlignment="1">
      <alignment horizontal="center" vertical="center" wrapText="1"/>
    </xf>
    <xf numFmtId="49" fontId="7" fillId="6" borderId="32" xfId="0" applyNumberFormat="1" applyFont="1" applyFill="1" applyBorder="1" applyAlignment="1">
      <alignment horizontal="center" vertical="center" wrapText="1"/>
    </xf>
    <xf numFmtId="49" fontId="8" fillId="7" borderId="24" xfId="0" applyNumberFormat="1" applyFont="1" applyFill="1" applyBorder="1" applyAlignment="1">
      <alignment horizontal="center" vertical="center" wrapText="1"/>
    </xf>
    <xf numFmtId="49" fontId="8" fillId="7" borderId="25" xfId="0" applyNumberFormat="1" applyFont="1" applyFill="1" applyBorder="1" applyAlignment="1">
      <alignment horizontal="center" vertical="center" wrapText="1"/>
    </xf>
    <xf numFmtId="49" fontId="8" fillId="7" borderId="26" xfId="0" applyNumberFormat="1" applyFont="1" applyFill="1" applyBorder="1" applyAlignment="1">
      <alignment horizontal="center" vertical="center" wrapText="1"/>
    </xf>
    <xf numFmtId="49" fontId="8" fillId="7" borderId="33" xfId="0" applyNumberFormat="1" applyFont="1" applyFill="1" applyBorder="1" applyAlignment="1">
      <alignment horizontal="center" vertical="center" wrapText="1"/>
    </xf>
    <xf numFmtId="49" fontId="8" fillId="7" borderId="34" xfId="0" applyNumberFormat="1" applyFont="1" applyFill="1" applyBorder="1" applyAlignment="1">
      <alignment horizontal="center" vertical="center" wrapText="1"/>
    </xf>
    <xf numFmtId="49" fontId="8" fillId="7" borderId="35" xfId="0" applyNumberFormat="1" applyFont="1" applyFill="1" applyBorder="1" applyAlignment="1">
      <alignment horizontal="center" vertical="center" wrapText="1"/>
    </xf>
    <xf numFmtId="49" fontId="8" fillId="8" borderId="25" xfId="0" applyNumberFormat="1" applyFont="1" applyFill="1" applyBorder="1" applyAlignment="1">
      <alignment horizontal="center" vertical="center"/>
    </xf>
    <xf numFmtId="49" fontId="8" fillId="8" borderId="27" xfId="0" applyNumberFormat="1" applyFont="1" applyFill="1" applyBorder="1" applyAlignment="1">
      <alignment horizontal="center" vertical="center"/>
    </xf>
    <xf numFmtId="49" fontId="8" fillId="8" borderId="34" xfId="0" applyNumberFormat="1" applyFont="1" applyFill="1" applyBorder="1" applyAlignment="1">
      <alignment horizontal="center" vertical="center"/>
    </xf>
    <xf numFmtId="49" fontId="8" fillId="8" borderId="36" xfId="0" applyNumberFormat="1" applyFont="1" applyFill="1" applyBorder="1" applyAlignment="1">
      <alignment horizontal="center" vertical="center"/>
    </xf>
    <xf numFmtId="49" fontId="8" fillId="7" borderId="25" xfId="0" applyNumberFormat="1" applyFont="1" applyFill="1" applyBorder="1" applyAlignment="1">
      <alignment horizontal="center" vertical="center"/>
    </xf>
    <xf numFmtId="49" fontId="8" fillId="7" borderId="27" xfId="0" applyNumberFormat="1" applyFont="1" applyFill="1" applyBorder="1" applyAlignment="1">
      <alignment horizontal="center" vertical="center"/>
    </xf>
    <xf numFmtId="49" fontId="8" fillId="7" borderId="34" xfId="0" applyNumberFormat="1" applyFont="1" applyFill="1" applyBorder="1" applyAlignment="1">
      <alignment horizontal="center" vertical="center"/>
    </xf>
    <xf numFmtId="49" fontId="8" fillId="7" borderId="36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/>
    </xf>
    <xf numFmtId="49" fontId="8" fillId="8" borderId="37" xfId="0" applyNumberFormat="1" applyFont="1" applyFill="1" applyBorder="1" applyAlignment="1">
      <alignment horizontal="center" vertical="center"/>
    </xf>
    <xf numFmtId="49" fontId="8" fillId="7" borderId="28" xfId="0" applyNumberFormat="1" applyFont="1" applyFill="1" applyBorder="1" applyAlignment="1">
      <alignment horizontal="center" vertical="center"/>
    </xf>
    <xf numFmtId="49" fontId="8" fillId="7" borderId="37" xfId="0" applyNumberFormat="1" applyFont="1" applyFill="1" applyBorder="1" applyAlignment="1">
      <alignment horizontal="center" vertical="center"/>
    </xf>
    <xf numFmtId="49" fontId="8" fillId="8" borderId="26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 applyAlignment="1">
      <alignment horizontal="center" vertical="center"/>
    </xf>
    <xf numFmtId="49" fontId="8" fillId="7" borderId="29" xfId="0" applyNumberFormat="1" applyFont="1" applyFill="1" applyBorder="1" applyAlignment="1">
      <alignment horizontal="center" vertical="center"/>
    </xf>
    <xf numFmtId="49" fontId="8" fillId="7" borderId="38" xfId="0" applyNumberFormat="1" applyFont="1" applyFill="1" applyBorder="1" applyAlignment="1">
      <alignment horizontal="center" vertical="center"/>
    </xf>
    <xf numFmtId="49" fontId="8" fillId="8" borderId="30" xfId="0" applyNumberFormat="1" applyFont="1" applyFill="1" applyBorder="1" applyAlignment="1">
      <alignment horizontal="center" vertical="center"/>
    </xf>
    <xf numFmtId="49" fontId="8" fillId="8" borderId="32" xfId="0" applyNumberFormat="1" applyFont="1" applyFill="1" applyBorder="1" applyAlignment="1">
      <alignment horizontal="center" vertical="center"/>
    </xf>
    <xf numFmtId="49" fontId="7" fillId="9" borderId="39" xfId="0" applyNumberFormat="1" applyFont="1" applyFill="1" applyBorder="1" applyAlignment="1">
      <alignment horizontal="center" vertical="center" textRotation="90"/>
    </xf>
    <xf numFmtId="49" fontId="7" fillId="9" borderId="49" xfId="0" applyNumberFormat="1" applyFont="1" applyFill="1" applyBorder="1" applyAlignment="1">
      <alignment horizontal="center" vertical="center" textRotation="90"/>
    </xf>
    <xf numFmtId="49" fontId="7" fillId="9" borderId="33" xfId="0" applyNumberFormat="1" applyFont="1" applyFill="1" applyBorder="1" applyAlignment="1">
      <alignment horizontal="center" vertical="center" textRotation="90"/>
    </xf>
    <xf numFmtId="0" fontId="10" fillId="4" borderId="47" xfId="2" applyFont="1" applyFill="1" applyBorder="1" applyAlignment="1">
      <alignment horizontal="center" vertical="center" textRotation="255" shrinkToFit="1"/>
    </xf>
    <xf numFmtId="0" fontId="10" fillId="4" borderId="124" xfId="2" applyFont="1" applyFill="1" applyBorder="1" applyAlignment="1">
      <alignment horizontal="center" vertical="center" textRotation="255" shrinkToFit="1"/>
    </xf>
    <xf numFmtId="16" fontId="10" fillId="4" borderId="47" xfId="2" applyNumberFormat="1" applyFont="1" applyFill="1" applyBorder="1" applyAlignment="1">
      <alignment horizontal="center" vertical="top" textRotation="255" shrinkToFit="1"/>
    </xf>
    <xf numFmtId="0" fontId="10" fillId="4" borderId="47" xfId="2" applyFont="1" applyFill="1" applyBorder="1" applyAlignment="1">
      <alignment horizontal="center" vertical="top" textRotation="255" shrinkToFit="1"/>
    </xf>
    <xf numFmtId="0" fontId="10" fillId="4" borderId="124" xfId="2" applyFont="1" applyFill="1" applyBorder="1" applyAlignment="1">
      <alignment horizontal="center" vertical="top" textRotation="255" shrinkToFit="1"/>
    </xf>
    <xf numFmtId="49" fontId="8" fillId="10" borderId="50" xfId="0" applyNumberFormat="1" applyFont="1" applyFill="1" applyBorder="1" applyAlignment="1">
      <alignment horizontal="left" vertical="center"/>
    </xf>
    <xf numFmtId="49" fontId="8" fillId="10" borderId="58" xfId="0" applyNumberFormat="1" applyFont="1" applyFill="1" applyBorder="1" applyAlignment="1">
      <alignment horizontal="left" vertical="center"/>
    </xf>
    <xf numFmtId="49" fontId="8" fillId="10" borderId="66" xfId="0" applyNumberFormat="1" applyFont="1" applyFill="1" applyBorder="1" applyAlignment="1">
      <alignment horizontal="left" vertical="center"/>
    </xf>
    <xf numFmtId="0" fontId="10" fillId="4" borderId="95" xfId="2" applyFont="1" applyFill="1" applyBorder="1" applyAlignment="1">
      <alignment horizontal="center" vertical="center" textRotation="255" shrinkToFit="1"/>
    </xf>
    <xf numFmtId="49" fontId="8" fillId="10" borderId="31" xfId="0" applyNumberFormat="1" applyFont="1" applyFill="1" applyBorder="1" applyAlignment="1">
      <alignment horizontal="left" vertical="center"/>
    </xf>
    <xf numFmtId="49" fontId="7" fillId="9" borderId="103" xfId="0" applyNumberFormat="1" applyFont="1" applyFill="1" applyBorder="1" applyAlignment="1">
      <alignment horizontal="center" vertical="center" textRotation="90"/>
    </xf>
    <xf numFmtId="49" fontId="7" fillId="9" borderId="94" xfId="0" applyNumberFormat="1" applyFont="1" applyFill="1" applyBorder="1" applyAlignment="1">
      <alignment horizontal="center" vertical="center" textRotation="90"/>
    </xf>
    <xf numFmtId="49" fontId="7" fillId="9" borderId="96" xfId="0" applyNumberFormat="1" applyFont="1" applyFill="1" applyBorder="1" applyAlignment="1">
      <alignment horizontal="center" vertical="center" textRotation="90"/>
    </xf>
    <xf numFmtId="49" fontId="12" fillId="9" borderId="110" xfId="0" applyNumberFormat="1" applyFont="1" applyFill="1" applyBorder="1" applyAlignment="1">
      <alignment horizontal="center" vertical="center" textRotation="90" shrinkToFit="1"/>
    </xf>
    <xf numFmtId="49" fontId="12" fillId="9" borderId="21" xfId="0" applyNumberFormat="1" applyFont="1" applyFill="1" applyBorder="1" applyAlignment="1">
      <alignment horizontal="center" vertical="center" textRotation="90" shrinkToFit="1"/>
    </xf>
    <xf numFmtId="49" fontId="8" fillId="7" borderId="139" xfId="0" applyNumberFormat="1" applyFont="1" applyFill="1" applyBorder="1" applyAlignment="1">
      <alignment horizontal="center" vertical="center"/>
    </xf>
    <xf numFmtId="49" fontId="8" fillId="7" borderId="137" xfId="0" applyNumberFormat="1" applyFont="1" applyFill="1" applyBorder="1" applyAlignment="1">
      <alignment horizontal="center" vertical="center"/>
    </xf>
    <xf numFmtId="49" fontId="8" fillId="7" borderId="138" xfId="0" applyNumberFormat="1" applyFont="1" applyFill="1" applyBorder="1" applyAlignment="1">
      <alignment horizontal="center" vertical="center"/>
    </xf>
    <xf numFmtId="49" fontId="8" fillId="0" borderId="111" xfId="0" applyNumberFormat="1" applyFont="1" applyBorder="1" applyAlignment="1">
      <alignment horizontal="left" vertical="center"/>
    </xf>
    <xf numFmtId="49" fontId="8" fillId="0" borderId="119" xfId="0" applyNumberFormat="1" applyFont="1" applyBorder="1" applyAlignment="1">
      <alignment horizontal="left" vertical="center"/>
    </xf>
    <xf numFmtId="49" fontId="8" fillId="0" borderId="120" xfId="0" applyNumberFormat="1" applyFont="1" applyBorder="1" applyAlignment="1">
      <alignment horizontal="left" vertical="center"/>
    </xf>
    <xf numFmtId="49" fontId="8" fillId="0" borderId="94" xfId="0" applyNumberFormat="1" applyFont="1" applyBorder="1" applyAlignment="1">
      <alignment horizontal="left" vertical="center"/>
    </xf>
    <xf numFmtId="49" fontId="8" fillId="12" borderId="39" xfId="0" applyNumberFormat="1" applyFont="1" applyFill="1" applyBorder="1" applyAlignment="1">
      <alignment horizontal="center" vertical="center" shrinkToFit="1"/>
    </xf>
    <xf numFmtId="49" fontId="8" fillId="12" borderId="122" xfId="0" applyNumberFormat="1" applyFont="1" applyFill="1" applyBorder="1" applyAlignment="1">
      <alignment horizontal="center" vertical="center" shrinkToFit="1"/>
    </xf>
    <xf numFmtId="49" fontId="8" fillId="13" borderId="125" xfId="0" applyNumberFormat="1" applyFont="1" applyFill="1" applyBorder="1" applyAlignment="1">
      <alignment horizontal="center" vertical="center" wrapText="1" shrinkToFit="1"/>
    </xf>
    <xf numFmtId="49" fontId="8" fillId="13" borderId="126" xfId="0" applyNumberFormat="1" applyFont="1" applyFill="1" applyBorder="1" applyAlignment="1">
      <alignment horizontal="center" vertical="center" wrapText="1" shrinkToFit="1"/>
    </xf>
    <xf numFmtId="49" fontId="8" fillId="7" borderId="136" xfId="0" applyNumberFormat="1" applyFont="1" applyFill="1" applyBorder="1" applyAlignment="1">
      <alignment horizontal="center" vertical="center" wrapText="1"/>
    </xf>
    <xf numFmtId="49" fontId="8" fillId="7" borderId="137" xfId="0" applyNumberFormat="1" applyFont="1" applyFill="1" applyBorder="1" applyAlignment="1">
      <alignment horizontal="center" vertical="center" wrapText="1"/>
    </xf>
    <xf numFmtId="49" fontId="8" fillId="7" borderId="138" xfId="0" applyNumberFormat="1" applyFont="1" applyFill="1" applyBorder="1" applyAlignment="1">
      <alignment horizontal="center" vertical="center" wrapText="1"/>
    </xf>
    <xf numFmtId="49" fontId="7" fillId="9" borderId="22" xfId="0" applyNumberFormat="1" applyFont="1" applyFill="1" applyBorder="1" applyAlignment="1">
      <alignment horizontal="center" vertical="center" textRotation="90"/>
    </xf>
    <xf numFmtId="49" fontId="7" fillId="9" borderId="93" xfId="0" applyNumberFormat="1" applyFont="1" applyFill="1" applyBorder="1" applyAlignment="1">
      <alignment horizontal="center" vertical="center" textRotation="90"/>
    </xf>
    <xf numFmtId="49" fontId="7" fillId="9" borderId="31" xfId="0" applyNumberFormat="1" applyFont="1" applyFill="1" applyBorder="1" applyAlignment="1">
      <alignment horizontal="center" vertical="center" textRotation="90"/>
    </xf>
    <xf numFmtId="49" fontId="8" fillId="8" borderId="146" xfId="0" applyNumberFormat="1" applyFont="1" applyFill="1" applyBorder="1" applyAlignment="1">
      <alignment horizontal="center" vertical="center"/>
    </xf>
    <xf numFmtId="49" fontId="8" fillId="8" borderId="147" xfId="0" applyNumberFormat="1" applyFont="1" applyFill="1" applyBorder="1" applyAlignment="1">
      <alignment horizontal="center" vertical="center"/>
    </xf>
    <xf numFmtId="49" fontId="8" fillId="8" borderId="139" xfId="0" applyNumberFormat="1" applyFont="1" applyFill="1" applyBorder="1" applyAlignment="1">
      <alignment horizontal="center" vertical="center"/>
    </xf>
    <xf numFmtId="49" fontId="8" fillId="8" borderId="137" xfId="0" applyNumberFormat="1" applyFont="1" applyFill="1" applyBorder="1" applyAlignment="1">
      <alignment horizontal="center" vertical="center"/>
    </xf>
    <xf numFmtId="49" fontId="8" fillId="8" borderId="140" xfId="0" applyNumberFormat="1" applyFont="1" applyFill="1" applyBorder="1" applyAlignment="1">
      <alignment horizontal="center" vertical="center"/>
    </xf>
    <xf numFmtId="49" fontId="6" fillId="0" borderId="110" xfId="0" applyNumberFormat="1" applyFont="1" applyBorder="1" applyAlignment="1">
      <alignment horizontal="center" vertical="center"/>
    </xf>
    <xf numFmtId="49" fontId="7" fillId="15" borderId="103" xfId="0" applyNumberFormat="1" applyFont="1" applyFill="1" applyBorder="1" applyAlignment="1">
      <alignment horizontal="center" vertical="center" wrapText="1"/>
    </xf>
    <xf numFmtId="49" fontId="7" fillId="15" borderId="96" xfId="0" applyNumberFormat="1" applyFont="1" applyFill="1" applyBorder="1" applyAlignment="1">
      <alignment horizontal="center" vertical="center" wrapText="1"/>
    </xf>
    <xf numFmtId="49" fontId="8" fillId="7" borderId="141" xfId="0" applyNumberFormat="1" applyFont="1" applyFill="1" applyBorder="1" applyAlignment="1">
      <alignment horizontal="center" vertical="center" wrapText="1"/>
    </xf>
    <xf numFmtId="49" fontId="8" fillId="7" borderId="142" xfId="0" applyNumberFormat="1" applyFont="1" applyFill="1" applyBorder="1" applyAlignment="1">
      <alignment horizontal="center" vertical="center" wrapText="1"/>
    </xf>
    <xf numFmtId="49" fontId="8" fillId="7" borderId="143" xfId="0" applyNumberFormat="1" applyFont="1" applyFill="1" applyBorder="1" applyAlignment="1">
      <alignment horizontal="center" vertical="center" wrapText="1"/>
    </xf>
    <xf numFmtId="49" fontId="8" fillId="8" borderId="144" xfId="0" applyNumberFormat="1" applyFont="1" applyFill="1" applyBorder="1" applyAlignment="1">
      <alignment horizontal="center" vertical="center"/>
    </xf>
    <xf numFmtId="49" fontId="8" fillId="8" borderId="142" xfId="0" applyNumberFormat="1" applyFont="1" applyFill="1" applyBorder="1" applyAlignment="1">
      <alignment horizontal="center" vertical="center"/>
    </xf>
    <xf numFmtId="49" fontId="8" fillId="8" borderId="143" xfId="0" applyNumberFormat="1" applyFont="1" applyFill="1" applyBorder="1" applyAlignment="1">
      <alignment horizontal="center" vertical="center"/>
    </xf>
    <xf numFmtId="49" fontId="8" fillId="7" borderId="145" xfId="0" applyNumberFormat="1" applyFont="1" applyFill="1" applyBorder="1" applyAlignment="1">
      <alignment horizontal="center" vertical="center"/>
    </xf>
    <xf numFmtId="49" fontId="8" fillId="8" borderId="145" xfId="0" applyNumberFormat="1" applyFont="1" applyFill="1" applyBorder="1" applyAlignment="1">
      <alignment horizontal="center" vertical="center"/>
    </xf>
    <xf numFmtId="49" fontId="8" fillId="8" borderId="138" xfId="0" applyNumberFormat="1" applyFont="1" applyFill="1" applyBorder="1" applyAlignment="1">
      <alignment horizontal="center" vertical="center"/>
    </xf>
    <xf numFmtId="49" fontId="8" fillId="7" borderId="144" xfId="0" applyNumberFormat="1" applyFont="1" applyFill="1" applyBorder="1" applyAlignment="1">
      <alignment horizontal="center" vertical="center"/>
    </xf>
    <xf numFmtId="49" fontId="8" fillId="7" borderId="142" xfId="0" applyNumberFormat="1" applyFont="1" applyFill="1" applyBorder="1" applyAlignment="1">
      <alignment horizontal="center" vertical="center"/>
    </xf>
    <xf numFmtId="49" fontId="8" fillId="7" borderId="143" xfId="0" applyNumberFormat="1" applyFont="1" applyFill="1" applyBorder="1" applyAlignment="1">
      <alignment horizontal="center" vertical="center"/>
    </xf>
    <xf numFmtId="49" fontId="7" fillId="15" borderId="110" xfId="0" applyNumberFormat="1" applyFont="1" applyFill="1" applyBorder="1" applyAlignment="1">
      <alignment horizontal="center" vertical="center" textRotation="90" wrapText="1"/>
    </xf>
    <xf numFmtId="0" fontId="10" fillId="4" borderId="52" xfId="2" applyFont="1" applyFill="1" applyBorder="1" applyAlignment="1">
      <alignment horizontal="center" vertical="center" textRotation="255" shrinkToFit="1"/>
    </xf>
    <xf numFmtId="0" fontId="10" fillId="4" borderId="151" xfId="2" applyFont="1" applyFill="1" applyBorder="1" applyAlignment="1">
      <alignment horizontal="center" vertical="center" textRotation="255" shrinkToFit="1"/>
    </xf>
    <xf numFmtId="0" fontId="10" fillId="4" borderId="152" xfId="2" applyFont="1" applyFill="1" applyBorder="1" applyAlignment="1">
      <alignment horizontal="center" vertical="center" textRotation="255" shrinkToFit="1"/>
    </xf>
    <xf numFmtId="49" fontId="7" fillId="17" borderId="21" xfId="0" applyNumberFormat="1" applyFont="1" applyFill="1" applyBorder="1" applyAlignment="1">
      <alignment horizontal="center" vertical="center" textRotation="90" wrapText="1"/>
    </xf>
    <xf numFmtId="49" fontId="7" fillId="17" borderId="164" xfId="0" applyNumberFormat="1" applyFont="1" applyFill="1" applyBorder="1" applyAlignment="1">
      <alignment horizontal="center" vertical="center" textRotation="90" wrapText="1"/>
    </xf>
    <xf numFmtId="49" fontId="7" fillId="17" borderId="174" xfId="0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8" borderId="184" xfId="0" applyNumberFormat="1" applyFont="1" applyFill="1" applyBorder="1" applyAlignment="1">
      <alignment horizontal="center" vertical="center"/>
    </xf>
    <xf numFmtId="49" fontId="8" fillId="7" borderId="184" xfId="0" applyNumberFormat="1" applyFont="1" applyFill="1" applyBorder="1" applyAlignment="1">
      <alignment horizontal="center" vertical="center"/>
    </xf>
    <xf numFmtId="49" fontId="8" fillId="13" borderId="174" xfId="0" applyNumberFormat="1" applyFont="1" applyFill="1" applyBorder="1" applyAlignment="1">
      <alignment horizontal="center" vertical="center" shrinkToFit="1"/>
    </xf>
    <xf numFmtId="49" fontId="8" fillId="13" borderId="183" xfId="0" applyNumberFormat="1" applyFont="1" applyFill="1" applyBorder="1" applyAlignment="1">
      <alignment horizontal="center" vertical="center" shrinkToFit="1"/>
    </xf>
    <xf numFmtId="49" fontId="8" fillId="8" borderId="185" xfId="0" applyNumberFormat="1" applyFont="1" applyFill="1" applyBorder="1" applyAlignment="1">
      <alignment horizontal="center" vertical="center"/>
    </xf>
    <xf numFmtId="49" fontId="8" fillId="8" borderId="186" xfId="0" applyNumberFormat="1" applyFont="1" applyFill="1" applyBorder="1" applyAlignment="1">
      <alignment horizontal="center" vertical="center"/>
    </xf>
    <xf numFmtId="49" fontId="7" fillId="18" borderId="110" xfId="0" applyNumberFormat="1" applyFont="1" applyFill="1" applyBorder="1" applyAlignment="1">
      <alignment horizontal="center" vertical="center"/>
    </xf>
    <xf numFmtId="0" fontId="17" fillId="27" borderId="110" xfId="0" applyFont="1" applyFill="1" applyBorder="1" applyAlignment="1">
      <alignment horizontal="center" vertical="center" textRotation="90" wrapText="1"/>
    </xf>
    <xf numFmtId="0" fontId="18" fillId="0" borderId="188" xfId="0" applyFont="1" applyBorder="1" applyAlignment="1">
      <alignment horizontal="left" vertical="center" wrapText="1"/>
    </xf>
    <xf numFmtId="0" fontId="18" fillId="0" borderId="189" xfId="0" applyFont="1" applyBorder="1" applyAlignment="1">
      <alignment horizontal="left" vertical="center" wrapText="1"/>
    </xf>
    <xf numFmtId="0" fontId="18" fillId="0" borderId="190" xfId="0" applyFont="1" applyBorder="1" applyAlignment="1">
      <alignment horizontal="left" vertical="center" wrapText="1"/>
    </xf>
    <xf numFmtId="0" fontId="18" fillId="0" borderId="191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92" xfId="0" applyFont="1" applyBorder="1" applyAlignment="1">
      <alignment horizontal="center" vertical="center" wrapText="1"/>
    </xf>
    <xf numFmtId="0" fontId="18" fillId="0" borderId="193" xfId="0" applyFont="1" applyBorder="1" applyAlignment="1">
      <alignment horizontal="center" vertical="center" wrapText="1"/>
    </xf>
    <xf numFmtId="0" fontId="18" fillId="0" borderId="194" xfId="0" applyFont="1" applyBorder="1" applyAlignment="1">
      <alignment horizontal="center" vertical="center" wrapText="1"/>
    </xf>
    <xf numFmtId="0" fontId="18" fillId="0" borderId="195" xfId="0" applyFont="1" applyBorder="1" applyAlignment="1">
      <alignment horizontal="left" vertical="center" wrapText="1"/>
    </xf>
    <xf numFmtId="0" fontId="18" fillId="0" borderId="196" xfId="0" applyFont="1" applyBorder="1" applyAlignment="1">
      <alignment horizontal="left" vertical="center" wrapText="1"/>
    </xf>
    <xf numFmtId="0" fontId="19" fillId="0" borderId="197" xfId="0" applyFont="1" applyBorder="1" applyAlignment="1">
      <alignment horizontal="center" vertical="center" wrapText="1"/>
    </xf>
    <xf numFmtId="0" fontId="19" fillId="0" borderId="198" xfId="0" applyFont="1" applyBorder="1" applyAlignment="1">
      <alignment horizontal="center" vertical="center" wrapText="1"/>
    </xf>
    <xf numFmtId="0" fontId="19" fillId="0" borderId="199" xfId="0" applyFont="1" applyBorder="1" applyAlignment="1">
      <alignment horizontal="center" vertical="center" wrapText="1"/>
    </xf>
    <xf numFmtId="0" fontId="19" fillId="0" borderId="192" xfId="0" applyFont="1" applyBorder="1" applyAlignment="1">
      <alignment horizontal="center" vertical="center" wrapText="1"/>
    </xf>
    <xf numFmtId="0" fontId="19" fillId="0" borderId="193" xfId="0" applyFont="1" applyBorder="1" applyAlignment="1">
      <alignment horizontal="center" vertical="center" wrapText="1"/>
    </xf>
    <xf numFmtId="0" fontId="19" fillId="0" borderId="194" xfId="0" applyFont="1" applyBorder="1" applyAlignment="1">
      <alignment horizontal="center" vertical="center" wrapText="1"/>
    </xf>
    <xf numFmtId="0" fontId="18" fillId="0" borderId="200" xfId="0" applyFont="1" applyBorder="1" applyAlignment="1">
      <alignment horizontal="left" vertical="center" wrapText="1"/>
    </xf>
    <xf numFmtId="0" fontId="18" fillId="0" borderId="201" xfId="0" applyFont="1" applyBorder="1" applyAlignment="1">
      <alignment horizontal="left" vertical="center" wrapText="1"/>
    </xf>
    <xf numFmtId="0" fontId="18" fillId="0" borderId="202" xfId="0" applyFont="1" applyBorder="1" applyAlignment="1">
      <alignment horizontal="left" vertical="center" wrapText="1"/>
    </xf>
    <xf numFmtId="0" fontId="18" fillId="0" borderId="203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9" fontId="14" fillId="0" borderId="187" xfId="0" applyNumberFormat="1" applyFont="1" applyBorder="1" applyAlignment="1">
      <alignment horizontal="center" vertical="center"/>
    </xf>
    <xf numFmtId="0" fontId="8" fillId="0" borderId="259" xfId="2" applyFont="1" applyBorder="1" applyAlignment="1">
      <alignment horizontal="center" vertical="center" shrinkToFit="1"/>
    </xf>
    <xf numFmtId="0" fontId="8" fillId="0" borderId="225" xfId="2" applyFont="1" applyBorder="1" applyAlignment="1">
      <alignment horizontal="center" vertical="center" shrinkToFit="1"/>
    </xf>
    <xf numFmtId="0" fontId="8" fillId="0" borderId="221" xfId="2" applyFont="1" applyBorder="1" applyAlignment="1">
      <alignment horizontal="center" vertical="center" shrinkToFit="1"/>
    </xf>
    <xf numFmtId="0" fontId="8" fillId="0" borderId="224" xfId="2" applyFont="1" applyBorder="1" applyAlignment="1">
      <alignment horizontal="center" vertical="center" shrinkToFit="1"/>
    </xf>
    <xf numFmtId="0" fontId="8" fillId="0" borderId="288" xfId="2" applyFont="1" applyBorder="1" applyAlignment="1">
      <alignment horizontal="center" vertical="center" shrinkToFit="1"/>
    </xf>
    <xf numFmtId="0" fontId="8" fillId="0" borderId="248" xfId="2" applyFont="1" applyBorder="1" applyAlignment="1">
      <alignment horizontal="center" vertical="center" shrinkToFit="1"/>
    </xf>
    <xf numFmtId="0" fontId="8" fillId="0" borderId="256" xfId="2" applyFont="1" applyBorder="1" applyAlignment="1">
      <alignment horizontal="center" vertical="center" shrinkToFit="1"/>
    </xf>
    <xf numFmtId="0" fontId="8" fillId="0" borderId="223" xfId="2" applyFont="1" applyBorder="1" applyAlignment="1">
      <alignment horizontal="center" vertical="center" shrinkToFit="1"/>
    </xf>
    <xf numFmtId="0" fontId="8" fillId="0" borderId="258" xfId="2" applyFont="1" applyBorder="1" applyAlignment="1">
      <alignment horizontal="center" vertical="center" shrinkToFit="1"/>
    </xf>
    <xf numFmtId="0" fontId="10" fillId="4" borderId="24" xfId="2" applyFont="1" applyFill="1" applyBorder="1" applyAlignment="1">
      <alignment horizontal="center" vertical="center" textRotation="255" shrinkToFit="1"/>
    </xf>
    <xf numFmtId="0" fontId="10" fillId="4" borderId="30" xfId="2" applyFont="1" applyFill="1" applyBorder="1" applyAlignment="1">
      <alignment horizontal="center" vertical="center" textRotation="255" shrinkToFit="1"/>
    </xf>
    <xf numFmtId="0" fontId="10" fillId="4" borderId="245" xfId="2" applyFont="1" applyFill="1" applyBorder="1" applyAlignment="1">
      <alignment horizontal="center" vertical="center" textRotation="255" shrinkToFit="1"/>
    </xf>
    <xf numFmtId="0" fontId="10" fillId="4" borderId="246" xfId="2" applyFont="1" applyFill="1" applyBorder="1" applyAlignment="1">
      <alignment horizontal="center" vertical="center" textRotation="255" shrinkToFit="1"/>
    </xf>
    <xf numFmtId="16" fontId="10" fillId="4" borderId="22" xfId="2" applyNumberFormat="1" applyFont="1" applyFill="1" applyBorder="1" applyAlignment="1">
      <alignment horizontal="center" vertical="top" textRotation="255" shrinkToFit="1"/>
    </xf>
    <xf numFmtId="16" fontId="10" fillId="4" borderId="93" xfId="2" applyNumberFormat="1" applyFont="1" applyFill="1" applyBorder="1" applyAlignment="1">
      <alignment horizontal="center" vertical="top" textRotation="255" shrinkToFit="1"/>
    </xf>
    <xf numFmtId="16" fontId="10" fillId="4" borderId="31" xfId="2" applyNumberFormat="1" applyFont="1" applyFill="1" applyBorder="1" applyAlignment="1">
      <alignment horizontal="center" vertical="top" textRotation="255" shrinkToFit="1"/>
    </xf>
    <xf numFmtId="0" fontId="8" fillId="0" borderId="298" xfId="2" applyFont="1" applyBorder="1" applyAlignment="1">
      <alignment horizontal="center" vertical="center" shrinkToFit="1"/>
    </xf>
    <xf numFmtId="0" fontId="8" fillId="0" borderId="279" xfId="2" applyFont="1" applyBorder="1" applyAlignment="1">
      <alignment horizontal="center" vertical="center" shrinkToFit="1"/>
    </xf>
    <xf numFmtId="0" fontId="8" fillId="0" borderId="222" xfId="2" applyFont="1" applyBorder="1" applyAlignment="1">
      <alignment horizontal="center" vertical="center" shrinkToFit="1"/>
    </xf>
    <xf numFmtId="0" fontId="8" fillId="0" borderId="273" xfId="2" applyFont="1" applyBorder="1" applyAlignment="1">
      <alignment horizontal="center" vertical="center" shrinkToFit="1"/>
    </xf>
    <xf numFmtId="49" fontId="8" fillId="7" borderId="30" xfId="0" applyNumberFormat="1" applyFont="1" applyFill="1" applyBorder="1" applyAlignment="1">
      <alignment horizontal="center" vertical="center" wrapText="1"/>
    </xf>
    <xf numFmtId="49" fontId="8" fillId="8" borderId="205" xfId="0" applyNumberFormat="1" applyFont="1" applyFill="1" applyBorder="1" applyAlignment="1">
      <alignment horizontal="center" vertical="center"/>
    </xf>
    <xf numFmtId="49" fontId="8" fillId="12" borderId="260" xfId="0" applyNumberFormat="1" applyFont="1" applyFill="1" applyBorder="1" applyAlignment="1">
      <alignment horizontal="center" vertical="center" shrinkToFit="1"/>
    </xf>
    <xf numFmtId="49" fontId="8" fillId="12" borderId="264" xfId="0" applyNumberFormat="1" applyFont="1" applyFill="1" applyBorder="1" applyAlignment="1">
      <alignment horizontal="center" vertical="center" shrinkToFit="1"/>
    </xf>
    <xf numFmtId="49" fontId="8" fillId="13" borderId="313" xfId="0" applyNumberFormat="1" applyFont="1" applyFill="1" applyBorder="1" applyAlignment="1">
      <alignment horizontal="center" vertical="center" shrinkToFit="1"/>
    </xf>
    <xf numFmtId="49" fontId="8" fillId="13" borderId="30" xfId="0" applyNumberFormat="1" applyFont="1" applyFill="1" applyBorder="1" applyAlignment="1">
      <alignment horizontal="center" vertical="center" shrinkToFi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7" fillId="15" borderId="263" xfId="0" applyNumberFormat="1" applyFont="1" applyFill="1" applyBorder="1" applyAlignment="1">
      <alignment horizontal="center" vertical="center" textRotation="90" wrapText="1"/>
    </xf>
    <xf numFmtId="49" fontId="7" fillId="15" borderId="264" xfId="0" applyNumberFormat="1" applyFont="1" applyFill="1" applyBorder="1" applyAlignment="1">
      <alignment horizontal="center" vertical="center" textRotation="90" wrapText="1"/>
    </xf>
    <xf numFmtId="49" fontId="7" fillId="9" borderId="262" xfId="0" applyNumberFormat="1" applyFont="1" applyFill="1" applyBorder="1" applyAlignment="1">
      <alignment horizontal="center" vertical="center" textRotation="90"/>
    </xf>
    <xf numFmtId="49" fontId="12" fillId="9" borderId="261" xfId="0" applyNumberFormat="1" applyFont="1" applyFill="1" applyBorder="1" applyAlignment="1">
      <alignment horizontal="center" vertical="center" textRotation="90" shrinkToFit="1"/>
    </xf>
    <xf numFmtId="49" fontId="12" fillId="9" borderId="263" xfId="0" applyNumberFormat="1" applyFont="1" applyFill="1" applyBorder="1" applyAlignment="1">
      <alignment horizontal="center" vertical="center" textRotation="90" shrinkToFit="1"/>
    </xf>
    <xf numFmtId="49" fontId="7" fillId="9" borderId="260" xfId="0" applyNumberFormat="1" applyFont="1" applyFill="1" applyBorder="1" applyAlignment="1">
      <alignment horizontal="center" vertical="center" textRotation="90"/>
    </xf>
    <xf numFmtId="49" fontId="7" fillId="9" borderId="261" xfId="0" applyNumberFormat="1" applyFont="1" applyFill="1" applyBorder="1" applyAlignment="1">
      <alignment horizontal="center" vertical="center" textRotation="90"/>
    </xf>
    <xf numFmtId="49" fontId="8" fillId="8" borderId="7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/>
    </xf>
    <xf numFmtId="49" fontId="8" fillId="7" borderId="7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49" fontId="8" fillId="7" borderId="24" xfId="0" applyNumberFormat="1" applyFont="1" applyFill="1" applyBorder="1" applyAlignment="1">
      <alignment horizontal="center" vertical="center"/>
    </xf>
    <xf numFmtId="49" fontId="8" fillId="7" borderId="30" xfId="0" applyNumberFormat="1" applyFont="1" applyFill="1" applyBorder="1" applyAlignment="1">
      <alignment horizontal="center" vertical="center"/>
    </xf>
    <xf numFmtId="49" fontId="8" fillId="8" borderId="247" xfId="0" applyNumberFormat="1" applyFont="1" applyFill="1" applyBorder="1" applyAlignment="1">
      <alignment horizontal="center" vertical="center"/>
    </xf>
    <xf numFmtId="49" fontId="8" fillId="8" borderId="206" xfId="0" applyNumberFormat="1" applyFont="1" applyFill="1" applyBorder="1" applyAlignment="1">
      <alignment horizontal="center" vertical="center"/>
    </xf>
    <xf numFmtId="49" fontId="8" fillId="8" borderId="207" xfId="0" applyNumberFormat="1" applyFont="1" applyFill="1" applyBorder="1" applyAlignment="1">
      <alignment horizontal="center" vertical="center"/>
    </xf>
    <xf numFmtId="0" fontId="8" fillId="0" borderId="249" xfId="2" applyFont="1" applyBorder="1" applyAlignment="1">
      <alignment horizontal="center" vertical="center" shrinkToFit="1"/>
    </xf>
    <xf numFmtId="0" fontId="8" fillId="0" borderId="220" xfId="2" applyFont="1" applyBorder="1" applyAlignment="1">
      <alignment horizontal="center" vertical="center" shrinkToFit="1"/>
    </xf>
    <xf numFmtId="0" fontId="8" fillId="0" borderId="220" xfId="2" applyFont="1" applyBorder="1" applyAlignment="1">
      <alignment horizontal="center" vertical="center"/>
    </xf>
    <xf numFmtId="0" fontId="8" fillId="0" borderId="223" xfId="2" applyFont="1" applyBorder="1" applyAlignment="1">
      <alignment horizontal="center" vertical="center"/>
    </xf>
    <xf numFmtId="0" fontId="8" fillId="0" borderId="221" xfId="2" applyFont="1" applyBorder="1" applyAlignment="1">
      <alignment horizontal="center" vertical="center"/>
    </xf>
    <xf numFmtId="0" fontId="8" fillId="0" borderId="224" xfId="2" applyFont="1" applyBorder="1" applyAlignment="1">
      <alignment horizontal="center" vertical="center"/>
    </xf>
    <xf numFmtId="0" fontId="8" fillId="0" borderId="222" xfId="2" applyFont="1" applyBorder="1" applyAlignment="1">
      <alignment horizontal="center" vertical="center"/>
    </xf>
    <xf numFmtId="0" fontId="8" fillId="0" borderId="225" xfId="2" applyFont="1" applyBorder="1" applyAlignment="1">
      <alignment horizontal="center" vertical="center"/>
    </xf>
    <xf numFmtId="0" fontId="10" fillId="4" borderId="309" xfId="2" applyFont="1" applyFill="1" applyBorder="1" applyAlignment="1">
      <alignment horizontal="center" vertical="center" textRotation="255" shrinkToFit="1"/>
    </xf>
    <xf numFmtId="0" fontId="10" fillId="4" borderId="310" xfId="2" applyFont="1" applyFill="1" applyBorder="1" applyAlignment="1">
      <alignment horizontal="center" vertical="center" textRotation="255" shrinkToFit="1"/>
    </xf>
    <xf numFmtId="0" fontId="10" fillId="4" borderId="311" xfId="2" applyFont="1" applyFill="1" applyBorder="1" applyAlignment="1">
      <alignment horizontal="center" vertical="center" textRotation="255" shrinkToFit="1"/>
    </xf>
    <xf numFmtId="0" fontId="8" fillId="0" borderId="243" xfId="2" applyFont="1" applyBorder="1" applyAlignment="1">
      <alignment horizontal="center" vertical="center" shrinkToFit="1"/>
    </xf>
    <xf numFmtId="0" fontId="8" fillId="0" borderId="244" xfId="2" applyFont="1" applyBorder="1" applyAlignment="1">
      <alignment horizontal="center" vertical="center" shrinkToFit="1"/>
    </xf>
    <xf numFmtId="0" fontId="8" fillId="0" borderId="257" xfId="2" applyFont="1" applyBorder="1" applyAlignment="1">
      <alignment horizontal="center" vertical="center" shrinkToFit="1"/>
    </xf>
    <xf numFmtId="0" fontId="8" fillId="0" borderId="278" xfId="2" applyFont="1" applyBorder="1" applyAlignment="1">
      <alignment horizontal="center" vertical="center" shrinkToFit="1"/>
    </xf>
    <xf numFmtId="0" fontId="8" fillId="0" borderId="276" xfId="2" applyFont="1" applyBorder="1" applyAlignment="1">
      <alignment horizontal="center" vertical="center" shrinkToFit="1"/>
    </xf>
    <xf numFmtId="0" fontId="8" fillId="2" borderId="273" xfId="2" applyFont="1" applyFill="1" applyBorder="1" applyAlignment="1">
      <alignment horizontal="center" vertical="center" shrinkToFit="1"/>
    </xf>
    <xf numFmtId="0" fontId="8" fillId="2" borderId="257" xfId="2" applyFont="1" applyFill="1" applyBorder="1" applyAlignment="1">
      <alignment horizontal="center" vertical="center" shrinkToFit="1"/>
    </xf>
    <xf numFmtId="0" fontId="8" fillId="2" borderId="256" xfId="2" applyFont="1" applyFill="1" applyBorder="1" applyAlignment="1">
      <alignment horizontal="center" vertical="center" shrinkToFit="1"/>
    </xf>
    <xf numFmtId="0" fontId="8" fillId="2" borderId="314" xfId="2" applyFont="1" applyFill="1" applyBorder="1" applyAlignment="1">
      <alignment horizontal="center" vertical="center" shrinkToFit="1"/>
    </xf>
    <xf numFmtId="0" fontId="8" fillId="2" borderId="258" xfId="2" applyFont="1" applyFill="1" applyBorder="1" applyAlignment="1">
      <alignment horizontal="center" vertical="center" shrinkToFit="1"/>
    </xf>
    <xf numFmtId="0" fontId="8" fillId="2" borderId="315" xfId="2" applyFont="1" applyFill="1" applyBorder="1" applyAlignment="1">
      <alignment horizontal="center" vertical="center" shrinkToFit="1"/>
    </xf>
    <xf numFmtId="0" fontId="8" fillId="2" borderId="259" xfId="2" applyFont="1" applyFill="1" applyBorder="1" applyAlignment="1">
      <alignment horizontal="center" vertical="center" shrinkToFit="1"/>
    </xf>
    <xf numFmtId="0" fontId="8" fillId="2" borderId="316" xfId="2" applyFont="1" applyFill="1" applyBorder="1" applyAlignment="1">
      <alignment horizontal="center" vertical="center" shrinkToFit="1"/>
    </xf>
    <xf numFmtId="0" fontId="10" fillId="4" borderId="22" xfId="2" applyFont="1" applyFill="1" applyBorder="1" applyAlignment="1">
      <alignment horizontal="center" vertical="top" textRotation="255" shrinkToFit="1"/>
    </xf>
    <xf numFmtId="0" fontId="10" fillId="4" borderId="93" xfId="2" applyFont="1" applyFill="1" applyBorder="1" applyAlignment="1">
      <alignment horizontal="center" vertical="top" textRotation="255" shrinkToFit="1"/>
    </xf>
    <xf numFmtId="0" fontId="10" fillId="4" borderId="31" xfId="2" applyFont="1" applyFill="1" applyBorder="1" applyAlignment="1">
      <alignment horizontal="center" vertical="top" textRotation="255" shrinkToFit="1"/>
    </xf>
    <xf numFmtId="0" fontId="10" fillId="4" borderId="127" xfId="2" applyFont="1" applyFill="1" applyBorder="1" applyAlignment="1">
      <alignment horizontal="center" vertical="center" textRotation="255" shrinkToFit="1"/>
    </xf>
    <xf numFmtId="0" fontId="10" fillId="4" borderId="51" xfId="2" applyFont="1" applyFill="1" applyBorder="1" applyAlignment="1">
      <alignment horizontal="center" vertical="center" textRotation="255" shrinkToFit="1"/>
    </xf>
    <xf numFmtId="0" fontId="10" fillId="4" borderId="148" xfId="2" applyFont="1" applyFill="1" applyBorder="1" applyAlignment="1">
      <alignment horizontal="center" vertical="center" textRotation="255" shrinkToFit="1"/>
    </xf>
    <xf numFmtId="0" fontId="8" fillId="0" borderId="286" xfId="2" applyFont="1" applyBorder="1" applyAlignment="1">
      <alignment horizontal="center" vertical="center" shrinkToFit="1"/>
    </xf>
    <xf numFmtId="0" fontId="8" fillId="0" borderId="289" xfId="2" applyFont="1" applyBorder="1" applyAlignment="1">
      <alignment horizontal="center" vertical="center" shrinkToFit="1"/>
    </xf>
    <xf numFmtId="0" fontId="8" fillId="0" borderId="287" xfId="2" applyFont="1" applyBorder="1" applyAlignment="1">
      <alignment horizontal="center" vertical="center" shrinkToFit="1"/>
    </xf>
    <xf numFmtId="0" fontId="8" fillId="0" borderId="297" xfId="2" applyFont="1" applyBorder="1" applyAlignment="1">
      <alignment horizontal="center" vertical="center" shrinkToFit="1"/>
    </xf>
    <xf numFmtId="0" fontId="10" fillId="4" borderId="33" xfId="2" applyFont="1" applyFill="1" applyBorder="1" applyAlignment="1">
      <alignment horizontal="center" vertical="center" textRotation="255" shrinkToFit="1"/>
    </xf>
    <xf numFmtId="0" fontId="10" fillId="4" borderId="32" xfId="2" applyFont="1" applyFill="1" applyBorder="1" applyAlignment="1">
      <alignment horizontal="center" vertical="center" textRotation="255" shrinkToFit="1"/>
    </xf>
    <xf numFmtId="0" fontId="10" fillId="4" borderId="129" xfId="2" applyFont="1" applyFill="1" applyBorder="1" applyAlignment="1">
      <alignment horizontal="center" vertical="center" textRotation="255" shrinkToFit="1"/>
    </xf>
    <xf numFmtId="0" fontId="8" fillId="0" borderId="299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 shrinkToFit="1"/>
    </xf>
    <xf numFmtId="165" fontId="3" fillId="0" borderId="1" xfId="0" applyNumberFormat="1" applyFont="1" applyBorder="1" applyAlignment="1">
      <alignment horizontal="center" shrinkToFit="1"/>
    </xf>
  </cellXfs>
  <cellStyles count="3">
    <cellStyle name="Normal" xfId="0" builtinId="0"/>
    <cellStyle name="Normal 2" xfId="1" xr:uid="{00000000-0005-0000-0000-000001000000}"/>
    <cellStyle name="Normal_Calendrier Sportif FFB 2007 Ed14 (version 1)" xfId="2" xr:uid="{00000000-0005-0000-0000-000002000000}"/>
  </cellStyles>
  <dxfs count="17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1" readingOrder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0" hidden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numFmt numFmtId="165" formatCode="#,##0.00\ &quot;€&quot;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  <protection locked="0" hidden="0"/>
    </dxf>
    <dxf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/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1" readingOrder="0"/>
    </dxf>
    <dxf>
      <numFmt numFmtId="164" formatCode="[$-F800]dddd\,\ mmmm\ dd\,\ 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1368425</xdr:colOff>
      <xdr:row>0</xdr:row>
      <xdr:rowOff>25400</xdr:rowOff>
    </xdr:from>
    <xdr:to>
      <xdr:col>40</xdr:col>
      <xdr:colOff>123826</xdr:colOff>
      <xdr:row>1</xdr:row>
      <xdr:rowOff>342900</xdr:rowOff>
    </xdr:to>
    <xdr:sp macro="" textlink="" fLocksText="0">
      <xdr:nvSpPr>
        <xdr:cNvPr id="2" name="Rectangle à coins arrondis 1">
          <a:extLst>
            <a:ext uri="{FF2B5EF4-FFF2-40B4-BE49-F238E27FC236}">
              <a16:creationId xmlns:a16="http://schemas.microsoft.com/office/drawing/2014/main" id="{C5AAF42D-98F3-4BF4-842F-FCC91BC20067}"/>
            </a:ext>
          </a:extLst>
        </xdr:cNvPr>
        <xdr:cNvSpPr>
          <a:spLocks noChangeArrowheads="1"/>
        </xdr:cNvSpPr>
      </xdr:nvSpPr>
      <xdr:spPr bwMode="auto">
        <a:xfrm>
          <a:off x="1958975" y="25400"/>
          <a:ext cx="9261476" cy="60325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 dist="228593" dir="2700000" algn="ctr" rotWithShape="0">
            <a:srgbClr val="000000">
              <a:alpha val="30038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FFFFFF"/>
              </a:solidFill>
              <a:latin typeface="Calibri" pitchFamily="2" charset="0"/>
              <a:cs typeface="Calibri" pitchFamily="2" charset="0"/>
            </a:rPr>
            <a:t>CALENDRIER SPORTIF CARAMBOLE - MOSELLE – 2024/2025</a:t>
          </a:r>
        </a:p>
      </xdr:txBody>
    </xdr:sp>
    <xdr:clientData/>
  </xdr:twoCellAnchor>
  <xdr:twoCellAnchor>
    <xdr:from>
      <xdr:col>0</xdr:col>
      <xdr:colOff>76200</xdr:colOff>
      <xdr:row>0</xdr:row>
      <xdr:rowOff>25400</xdr:rowOff>
    </xdr:from>
    <xdr:to>
      <xdr:col>1</xdr:col>
      <xdr:colOff>1270000</xdr:colOff>
      <xdr:row>1</xdr:row>
      <xdr:rowOff>482600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9D476B-77E1-4CF9-BBFD-58DFBA5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400"/>
          <a:ext cx="17843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41</xdr:col>
      <xdr:colOff>66675</xdr:colOff>
      <xdr:row>0</xdr:row>
      <xdr:rowOff>12700</xdr:rowOff>
    </xdr:from>
    <xdr:to>
      <xdr:col>47</xdr:col>
      <xdr:colOff>209550</xdr:colOff>
      <xdr:row>1</xdr:row>
      <xdr:rowOff>495300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6432403-92E4-4D5A-A047-75DA4A3B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2700"/>
          <a:ext cx="1571625" cy="768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50800</xdr:colOff>
      <xdr:row>49</xdr:row>
      <xdr:rowOff>25400</xdr:rowOff>
    </xdr:from>
    <xdr:to>
      <xdr:col>1</xdr:col>
      <xdr:colOff>1244600</xdr:colOff>
      <xdr:row>50</xdr:row>
      <xdr:rowOff>469900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A1568A4F-DC36-4F52-A46D-A73B24F2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0036175"/>
          <a:ext cx="1784350" cy="78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42</xdr:col>
      <xdr:colOff>73025</xdr:colOff>
      <xdr:row>49</xdr:row>
      <xdr:rowOff>53975</xdr:rowOff>
    </xdr:from>
    <xdr:to>
      <xdr:col>47</xdr:col>
      <xdr:colOff>209550</xdr:colOff>
      <xdr:row>50</xdr:row>
      <xdr:rowOff>330200</xdr:rowOff>
    </xdr:to>
    <xdr:pic>
      <xdr:nvPicPr>
        <xdr:cNvPr id="6" name="Image 6">
          <a:extLst>
            <a:ext uri="{FF2B5EF4-FFF2-40B4-BE49-F238E27FC236}">
              <a16:creationId xmlns:a16="http://schemas.microsoft.com/office/drawing/2014/main" id="{E4F677C3-3D9E-4E5B-B9E6-2BBAD79C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900" y="10064750"/>
          <a:ext cx="13271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1282700</xdr:colOff>
      <xdr:row>49</xdr:row>
      <xdr:rowOff>88900</xdr:rowOff>
    </xdr:from>
    <xdr:to>
      <xdr:col>41</xdr:col>
      <xdr:colOff>161925</xdr:colOff>
      <xdr:row>50</xdr:row>
      <xdr:rowOff>200025</xdr:rowOff>
    </xdr:to>
    <xdr:sp macro="" textlink="" fLocksText="0">
      <xdr:nvSpPr>
        <xdr:cNvPr id="7" name="Rectangle à coins arrondis 1_0">
          <a:extLst>
            <a:ext uri="{FF2B5EF4-FFF2-40B4-BE49-F238E27FC236}">
              <a16:creationId xmlns:a16="http://schemas.microsoft.com/office/drawing/2014/main" id="{31AC2CB0-7E14-4B4C-B1A9-662DD6960F11}"/>
            </a:ext>
          </a:extLst>
        </xdr:cNvPr>
        <xdr:cNvSpPr>
          <a:spLocks noChangeArrowheads="1"/>
        </xdr:cNvSpPr>
      </xdr:nvSpPr>
      <xdr:spPr bwMode="auto">
        <a:xfrm>
          <a:off x="1873250" y="10099675"/>
          <a:ext cx="9623425" cy="52070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 dist="228593" dir="2700000" algn="ctr" rotWithShape="0">
            <a:srgbClr val="000000">
              <a:alpha val="30038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FFFFFF"/>
              </a:solidFill>
              <a:latin typeface="Calibri" pitchFamily="2" charset="0"/>
              <a:cs typeface="Calibri" pitchFamily="2" charset="0"/>
            </a:rPr>
            <a:t>CALENDRIER SPORTIF CARAMBOLE - MOSELLE - 2024/2025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1368425</xdr:colOff>
      <xdr:row>0</xdr:row>
      <xdr:rowOff>25400</xdr:rowOff>
    </xdr:from>
    <xdr:to>
      <xdr:col>72</xdr:col>
      <xdr:colOff>123826</xdr:colOff>
      <xdr:row>1</xdr:row>
      <xdr:rowOff>342900</xdr:rowOff>
    </xdr:to>
    <xdr:sp macro="" textlink="" fLocksText="0">
      <xdr:nvSpPr>
        <xdr:cNvPr id="2" name="Rectangle à coins arrondis 1">
          <a:extLst>
            <a:ext uri="{FF2B5EF4-FFF2-40B4-BE49-F238E27FC236}">
              <a16:creationId xmlns:a16="http://schemas.microsoft.com/office/drawing/2014/main" id="{4AE5F89A-E050-4C3B-A1C0-3DF4DBCE7B61}"/>
            </a:ext>
          </a:extLst>
        </xdr:cNvPr>
        <xdr:cNvSpPr>
          <a:spLocks noChangeArrowheads="1"/>
        </xdr:cNvSpPr>
      </xdr:nvSpPr>
      <xdr:spPr bwMode="auto">
        <a:xfrm>
          <a:off x="1958975" y="25400"/>
          <a:ext cx="9261476" cy="60325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 dist="228593" dir="2700000" algn="ctr" rotWithShape="0">
            <a:srgbClr val="000000">
              <a:alpha val="30038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FFFFFF"/>
              </a:solidFill>
              <a:latin typeface="Calibri" pitchFamily="2" charset="0"/>
              <a:cs typeface="Calibri" pitchFamily="2" charset="0"/>
            </a:rPr>
            <a:t>CALENDRIER SPORTIF CARAMBOLE - MOSELLE – 2024/2025</a:t>
          </a:r>
        </a:p>
      </xdr:txBody>
    </xdr:sp>
    <xdr:clientData/>
  </xdr:twoCellAnchor>
  <xdr:twoCellAnchor>
    <xdr:from>
      <xdr:col>0</xdr:col>
      <xdr:colOff>76200</xdr:colOff>
      <xdr:row>0</xdr:row>
      <xdr:rowOff>25400</xdr:rowOff>
    </xdr:from>
    <xdr:to>
      <xdr:col>1</xdr:col>
      <xdr:colOff>1270000</xdr:colOff>
      <xdr:row>1</xdr:row>
      <xdr:rowOff>482600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72E2CE-C007-4514-996A-264A909A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400"/>
          <a:ext cx="17843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74</xdr:col>
      <xdr:colOff>66675</xdr:colOff>
      <xdr:row>0</xdr:row>
      <xdr:rowOff>12700</xdr:rowOff>
    </xdr:from>
    <xdr:to>
      <xdr:col>86</xdr:col>
      <xdr:colOff>209550</xdr:colOff>
      <xdr:row>1</xdr:row>
      <xdr:rowOff>495300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28D5006-0EB0-406C-A850-C5E50784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12700"/>
          <a:ext cx="1571625" cy="768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0</xdr:row>
      <xdr:rowOff>0</xdr:rowOff>
    </xdr:from>
    <xdr:to>
      <xdr:col>5</xdr:col>
      <xdr:colOff>752475</xdr:colOff>
      <xdr:row>0</xdr:row>
      <xdr:rowOff>1762125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INDIVIDUEL 1">
              <a:extLst>
                <a:ext uri="{FF2B5EF4-FFF2-40B4-BE49-F238E27FC236}">
                  <a16:creationId xmlns:a16="http://schemas.microsoft.com/office/drawing/2014/main" id="{2401A0CA-3BAC-4FD7-94FB-E6AC9FD3E1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DIVIDU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0"/>
              <a:ext cx="3124200" cy="1762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761999</xdr:colOff>
      <xdr:row>0</xdr:row>
      <xdr:rowOff>9526</xdr:rowOff>
    </xdr:from>
    <xdr:to>
      <xdr:col>8</xdr:col>
      <xdr:colOff>914399</xdr:colOff>
      <xdr:row>0</xdr:row>
      <xdr:rowOff>1781176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EQUIPE 1">
              <a:extLst>
                <a:ext uri="{FF2B5EF4-FFF2-40B4-BE49-F238E27FC236}">
                  <a16:creationId xmlns:a16="http://schemas.microsoft.com/office/drawing/2014/main" id="{DEE2413F-BCDD-44F6-B765-14BC8FECF9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QUI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81724" y="9526"/>
              <a:ext cx="3343275" cy="1771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</xdr:colOff>
      <xdr:row>0</xdr:row>
      <xdr:rowOff>0</xdr:rowOff>
    </xdr:from>
    <xdr:to>
      <xdr:col>2</xdr:col>
      <xdr:colOff>590550</xdr:colOff>
      <xdr:row>0</xdr:row>
      <xdr:rowOff>1752599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VEHICULE JOUEUR 1">
              <a:extLst>
                <a:ext uri="{FF2B5EF4-FFF2-40B4-BE49-F238E27FC236}">
                  <a16:creationId xmlns:a16="http://schemas.microsoft.com/office/drawing/2014/main" id="{A96A1235-7D9D-4522-9968-FF629EC6AB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HICULE JOUEU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0"/>
              <a:ext cx="3047999" cy="1752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>
    <xdr:from>
      <xdr:col>0</xdr:col>
      <xdr:colOff>600075</xdr:colOff>
      <xdr:row>0</xdr:row>
      <xdr:rowOff>1752600</xdr:rowOff>
    </xdr:from>
    <xdr:to>
      <xdr:col>1</xdr:col>
      <xdr:colOff>638175</xdr:colOff>
      <xdr:row>0</xdr:row>
      <xdr:rowOff>2057399</xdr:rowOff>
    </xdr:to>
    <xdr:sp macro="[0]!NouvelleLigne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CBAA968E-536D-4D46-8CBF-0A02E2E7CD7E}"/>
            </a:ext>
          </a:extLst>
        </xdr:cNvPr>
        <xdr:cNvSpPr/>
      </xdr:nvSpPr>
      <xdr:spPr>
        <a:xfrm>
          <a:off x="600075" y="1752600"/>
          <a:ext cx="723900" cy="304799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FF00"/>
              </a:solidFill>
            </a:rPr>
            <a:t>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800099</xdr:colOff>
      <xdr:row>0</xdr:row>
      <xdr:rowOff>38101</xdr:rowOff>
    </xdr:from>
    <xdr:to>
      <xdr:col>5</xdr:col>
      <xdr:colOff>1390650</xdr:colOff>
      <xdr:row>0</xdr:row>
      <xdr:rowOff>2009775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INDIVIDUEL">
              <a:extLst>
                <a:ext uri="{FF2B5EF4-FFF2-40B4-BE49-F238E27FC236}">
                  <a16:creationId xmlns:a16="http://schemas.microsoft.com/office/drawing/2014/main" id="{2CE8DF38-9907-5F08-8B70-17A0EE5484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DIVIDU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1699" y="38101"/>
              <a:ext cx="5067301" cy="1971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>
    <xdr:from>
      <xdr:col>0</xdr:col>
      <xdr:colOff>600075</xdr:colOff>
      <xdr:row>0</xdr:row>
      <xdr:rowOff>1752600</xdr:rowOff>
    </xdr:from>
    <xdr:to>
      <xdr:col>2</xdr:col>
      <xdr:colOff>657225</xdr:colOff>
      <xdr:row>0</xdr:row>
      <xdr:rowOff>2057399</xdr:rowOff>
    </xdr:to>
    <xdr:sp macro="[0]!NouvelleLigne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F73CCE90-26FA-D48F-70AD-D847E56C92D0}"/>
            </a:ext>
          </a:extLst>
        </xdr:cNvPr>
        <xdr:cNvSpPr/>
      </xdr:nvSpPr>
      <xdr:spPr>
        <a:xfrm>
          <a:off x="600075" y="1752600"/>
          <a:ext cx="742950" cy="304799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FF00"/>
              </a:solidFill>
            </a:rPr>
            <a:t>+</a:t>
          </a:r>
        </a:p>
      </xdr:txBody>
    </xdr:sp>
    <xdr:clientData/>
  </xdr:twoCellAnchor>
  <xdr:twoCellAnchor editAs="absolute">
    <xdr:from>
      <xdr:col>0</xdr:col>
      <xdr:colOff>85725</xdr:colOff>
      <xdr:row>0</xdr:row>
      <xdr:rowOff>0</xdr:rowOff>
    </xdr:from>
    <xdr:to>
      <xdr:col>2</xdr:col>
      <xdr:colOff>542925</xdr:colOff>
      <xdr:row>0</xdr:row>
      <xdr:rowOff>1657350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ODE DE JEUX">
              <a:extLst>
                <a:ext uri="{FF2B5EF4-FFF2-40B4-BE49-F238E27FC236}">
                  <a16:creationId xmlns:a16="http://schemas.microsoft.com/office/drawing/2014/main" id="{119ED967-414B-8C4D-69E8-E7689555EE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E DE JEUX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0"/>
              <a:ext cx="1828800" cy="1657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DIVIDUEL" xr10:uid="{00000000-0013-0000-FFFF-FFFF01000000}" sourceName="INDIVIDUEL">
  <extLst>
    <x:ext xmlns:x15="http://schemas.microsoft.com/office/spreadsheetml/2010/11/main" uri="{2F2917AC-EB37-4324-AD4E-5DD8C200BD13}">
      <x15:tableSlicerCache tableId="7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DIVIDUEL1" xr10:uid="{00000000-0013-0000-FFFF-FFFF02000000}" sourceName="INDIVIDUEL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QUIPE1" xr10:uid="{00000000-0013-0000-FFFF-FFFF03000000}" sourceName="EQUIPE">
  <extLst>
    <x:ext xmlns:x15="http://schemas.microsoft.com/office/spreadsheetml/2010/11/main" uri="{2F2917AC-EB37-4324-AD4E-5DD8C200BD13}">
      <x15:tableSlicerCache tableId="1" column="2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HICULE_JOUEUR1" xr10:uid="{00000000-0013-0000-FFFF-FFFF04000000}" sourceName="T2 INDIVIDUEL        J2 EQUIPE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DE_DE_JEUX" xr10:uid="{00000000-0013-0000-FFFF-FFFF05000000}" sourceName="MODE DE JEUX">
  <extLst>
    <x:ext xmlns:x15="http://schemas.microsoft.com/office/spreadsheetml/2010/11/main" uri="{2F2917AC-EB37-4324-AD4E-5DD8C200BD13}">
      <x15:tableSlicerCache tableId="7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DIVIDUEL 1" xr10:uid="{00000000-0014-0000-FFFF-FFFF01000000}" cache="Segment_INDIVIDUEL1" caption="INDIVIDUEL" columnCount="4" rowHeight="241300"/>
  <slicer name="EQUIPE 1" xr10:uid="{00000000-0014-0000-FFFF-FFFF02000000}" cache="Segment_EQUIPE1" caption="EQUIPE" columnCount="3" rowHeight="241300"/>
  <slicer name="VEHICULE JOUEUR 1" xr10:uid="{00000000-0014-0000-FFFF-FFFF03000000}" cache="Segment_VEHICULE_JOUEUR1" caption="T2 INDIVIDUEL        J2 EQUIPE" columnCount="4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DIVIDUEL" xr10:uid="{00000000-0014-0000-FFFF-FFFF04000000}" cache="Segment_INDIVIDUEL" caption="INDIVIDUEL" columnCount="4" rowHeight="241300"/>
  <slicer name="MODE DE JEUX" xr10:uid="{00000000-0014-0000-FFFF-FFFF05000000}" cache="Segment_MODE_DE_JEUX" caption="MODE DE JEUX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au11" displayName="Tableau11" ref="B3:C154" totalsRowShown="0" headerRowDxfId="171" dataDxfId="170">
  <autoFilter ref="B3:C154" xr:uid="{00000000-0009-0000-0100-00000B000000}"/>
  <sortState xmlns:xlrd2="http://schemas.microsoft.com/office/spreadsheetml/2017/richdata2" ref="B4:C154">
    <sortCondition ref="C3:C154"/>
  </sortState>
  <tableColumns count="2">
    <tableColumn id="1" xr3:uid="{00000000-0010-0000-0000-000001000000}" name="Colonne1" dataDxfId="169"/>
    <tableColumn id="2" xr3:uid="{00000000-0010-0000-0000-000002000000}" name="Colonne2" dataDxfId="16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2024_20252" displayName="Tableau2024_20252" ref="A2:M16" totalsRowShown="0" headerRowDxfId="167" dataDxfId="166">
  <autoFilter ref="A2:M16" xr:uid="{00000000-0009-0000-0100-000001000000}"/>
  <sortState xmlns:xlrd2="http://schemas.microsoft.com/office/spreadsheetml/2017/richdata2" ref="A3:K16">
    <sortCondition descending="1" ref="C2:C16"/>
  </sortState>
  <tableColumns count="13">
    <tableColumn id="24" xr3:uid="{00000000-0010-0000-0100-000018000000}" name="Num" dataDxfId="165"/>
    <tableColumn id="1" xr3:uid="{00000000-0010-0000-0100-000001000000}" name="DATE" dataDxfId="164"/>
    <tableColumn id="2" xr3:uid="{00000000-0010-0000-0100-000002000000}" name="INDIVIDUEL" dataDxfId="163"/>
    <tableColumn id="22" xr3:uid="{00000000-0010-0000-0100-000016000000}" name="EQUIPE" dataDxfId="162"/>
    <tableColumn id="4" xr3:uid="{00000000-0010-0000-0100-000004000000}" name="T1 INDIVIDUEL        J1 EQUIPE" dataDxfId="161"/>
    <tableColumn id="5" xr3:uid="{00000000-0010-0000-0100-000005000000}" name="T2 INDIVIDUEL        J2 EQUIPE" dataDxfId="160"/>
    <tableColumn id="10" xr3:uid="{00000000-0010-0000-0100-00000A000000}" name="T3 INDIVIDUEL        J3 EQUIPE" dataDxfId="159"/>
    <tableColumn id="6" xr3:uid="{00000000-0010-0000-0100-000006000000}" name="FINALE MOSELLE  T4 INDIVIDUEL        J4 EQUIPE" dataDxfId="158"/>
    <tableColumn id="7" xr3:uid="{00000000-0010-0000-0100-000007000000}" name="FINALE LIGUE        J5 EQUIPE" dataDxfId="157"/>
    <tableColumn id="8" xr3:uid="{00000000-0010-0000-0100-000008000000}" name="Frais de nuitée ou forfait" dataDxfId="156"/>
    <tableColumn id="9" xr3:uid="{00000000-0010-0000-0100-000009000000}" name="Frais Finale Ligue CD et club, forfait" dataDxfId="155"/>
    <tableColumn id="3" xr3:uid="{00000000-0010-0000-0100-000003000000}" name="Colonne1" dataDxfId="154"/>
    <tableColumn id="11" xr3:uid="{00000000-0010-0000-0100-00000B000000}" name="Colonne2" dataDxfId="15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au2024_2025" displayName="Tableau2024_2025" ref="A2:I28" totalsRowShown="0" headerRowDxfId="152" dataDxfId="151">
  <autoFilter ref="A2:I28" xr:uid="{00000000-0009-0000-0100-000007000000}"/>
  <sortState xmlns:xlrd2="http://schemas.microsoft.com/office/spreadsheetml/2017/richdata2" ref="A3:I28">
    <sortCondition ref="A2:A28"/>
  </sortState>
  <tableColumns count="9">
    <tableColumn id="24" xr3:uid="{00000000-0010-0000-0200-000018000000}" name="Num" dataDxfId="150"/>
    <tableColumn id="1" xr3:uid="{00000000-0010-0000-0200-000001000000}" name="MODE DE JEUX" dataDxfId="149"/>
    <tableColumn id="2" xr3:uid="{00000000-0010-0000-0200-000002000000}" name="INDIVIDUEL" dataDxfId="148"/>
    <tableColumn id="4" xr3:uid="{00000000-0010-0000-0200-000004000000}" name="T1 " dataDxfId="147"/>
    <tableColumn id="5" xr3:uid="{00000000-0010-0000-0200-000005000000}" name="T2" dataDxfId="146"/>
    <tableColumn id="10" xr3:uid="{00000000-0010-0000-0200-00000A000000}" name="T3" dataDxfId="145"/>
    <tableColumn id="6" xr3:uid="{00000000-0010-0000-0200-000006000000}" name="FM" dataDxfId="144"/>
    <tableColumn id="7" xr3:uid="{00000000-0010-0000-0200-000007000000}" name="FL" dataDxfId="143"/>
    <tableColumn id="8" xr3:uid="{00000000-0010-0000-0200-000008000000}" name="FN" dataDxfId="1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INDIVIDUEL" displayName="TableauINDIVIDUEL" ref="C1:C38" totalsRowShown="0" headerRowDxfId="141" dataDxfId="140">
  <autoFilter ref="C1:C38" xr:uid="{00000000-0009-0000-0100-000002000000}"/>
  <sortState xmlns:xlrd2="http://schemas.microsoft.com/office/spreadsheetml/2017/richdata2" ref="C2:C38">
    <sortCondition ref="C1:C38"/>
  </sortState>
  <tableColumns count="1">
    <tableColumn id="1" xr3:uid="{00000000-0010-0000-0300-000001000000}" name="INDIVIDUEL" dataDxfId="13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auEQUIPE" displayName="TableauEQUIPE" ref="G1:G38" totalsRowShown="0" headerRowDxfId="138" dataDxfId="137">
  <autoFilter ref="G1:G38" xr:uid="{00000000-0009-0000-0100-000003000000}"/>
  <tableColumns count="1">
    <tableColumn id="1" xr3:uid="{00000000-0010-0000-0400-000001000000}" name="Equipe" dataDxfId="1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LIEUX" displayName="TableauLIEUX" ref="I1:L45" totalsRowShown="0" headerRowDxfId="135" dataDxfId="134">
  <autoFilter ref="I1:L45" xr:uid="{00000000-0009-0000-0100-000004000000}"/>
  <tableColumns count="4">
    <tableColumn id="1" xr3:uid="{00000000-0010-0000-0500-000001000000}" name="VILLE" dataDxfId="133"/>
    <tableColumn id="4" xr3:uid="{00000000-0010-0000-0500-000004000000}" name="Ind A-R" dataDxfId="132">
      <calculatedColumnFormula>IF(TableauLIEUX[[#This Row],[VILLE]]="","",IF(K2&gt;29,K2*2,""))</calculatedColumnFormula>
    </tableColumn>
    <tableColumn id="3" xr3:uid="{00000000-0010-0000-0500-000003000000}" name="KM Equ" dataDxfId="131"/>
    <tableColumn id="5" xr3:uid="{00000000-0010-0000-0500-000005000000}" name="Equi A-R" dataDxfId="130">
      <calculatedColumnFormula>IF(TableauLIEUX[[#This Row],[VILLE]]="","",IF(TableauLIEUX[[#This Row],[KM Equ]]=0,"",K2*2))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auTJF" displayName="TableauTJF" ref="N1:N33" totalsRowShown="0" headerRowDxfId="129" dataDxfId="128">
  <autoFilter ref="N1:N33" xr:uid="{00000000-0009-0000-0100-000005000000}"/>
  <tableColumns count="1">
    <tableColumn id="1" xr3:uid="{00000000-0010-0000-0600-000001000000}" name="T/J/F" dataDxfId="1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bleauJoueurs" displayName="TableauJoueurs" ref="P1:Q36" totalsRowShown="0" headerRowDxfId="126" dataDxfId="125">
  <autoFilter ref="P1:Q36" xr:uid="{00000000-0009-0000-0100-000006000000}"/>
  <sortState xmlns:xlrd2="http://schemas.microsoft.com/office/spreadsheetml/2017/richdata2" ref="P2:Q36">
    <sortCondition ref="P1:P36"/>
  </sortState>
  <tableColumns count="2">
    <tableColumn id="1" xr3:uid="{00000000-0010-0000-0700-000001000000}" name="MODE" dataDxfId="124"/>
    <tableColumn id="2" xr3:uid="{00000000-0010-0000-0700-000002000000}" name="NOM" dataDxfId="1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1:AV65529"/>
  <sheetViews>
    <sheetView tabSelected="1" zoomScale="80" zoomScaleNormal="80" workbookViewId="0">
      <selection activeCell="BA43" sqref="BA43"/>
    </sheetView>
  </sheetViews>
  <sheetFormatPr baseColWidth="10" defaultColWidth="8.85546875" defaultRowHeight="14.85" customHeight="1" x14ac:dyDescent="0.25"/>
  <cols>
    <col min="1" max="1" width="10.28515625" style="239" customWidth="1"/>
    <col min="2" max="2" width="21.85546875" style="239" customWidth="1"/>
    <col min="3" max="48" width="3.5703125" style="239" customWidth="1"/>
    <col min="49" max="49" width="0.7109375" customWidth="1"/>
  </cols>
  <sheetData>
    <row r="1" spans="1:48" ht="22.5" customHeight="1" thickBot="1" x14ac:dyDescent="0.3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</row>
    <row r="2" spans="1:48" ht="40.5" customHeight="1" thickBot="1" x14ac:dyDescent="0.3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</row>
    <row r="3" spans="1:48" ht="18.75" customHeight="1" x14ac:dyDescent="0.25">
      <c r="A3" s="448" t="s">
        <v>306</v>
      </c>
      <c r="B3" s="450" t="s">
        <v>203</v>
      </c>
      <c r="C3" s="452" t="s">
        <v>204</v>
      </c>
      <c r="D3" s="453"/>
      <c r="E3" s="453"/>
      <c r="F3" s="453"/>
      <c r="G3" s="454"/>
      <c r="H3" s="458" t="s">
        <v>205</v>
      </c>
      <c r="I3" s="458"/>
      <c r="J3" s="458"/>
      <c r="K3" s="459"/>
      <c r="L3" s="462" t="s">
        <v>206</v>
      </c>
      <c r="M3" s="462"/>
      <c r="N3" s="462"/>
      <c r="O3" s="463"/>
      <c r="P3" s="466" t="s">
        <v>207</v>
      </c>
      <c r="Q3" s="458"/>
      <c r="R3" s="458"/>
      <c r="S3" s="458"/>
      <c r="T3" s="459"/>
      <c r="U3" s="468" t="s">
        <v>208</v>
      </c>
      <c r="V3" s="462"/>
      <c r="W3" s="462"/>
      <c r="X3" s="463"/>
      <c r="Y3" s="466" t="s">
        <v>209</v>
      </c>
      <c r="Z3" s="458"/>
      <c r="AA3" s="458"/>
      <c r="AB3" s="459"/>
      <c r="AC3" s="468" t="s">
        <v>210</v>
      </c>
      <c r="AD3" s="462"/>
      <c r="AE3" s="462"/>
      <c r="AF3" s="462"/>
      <c r="AG3" s="463"/>
      <c r="AH3" s="466" t="s">
        <v>211</v>
      </c>
      <c r="AI3" s="458"/>
      <c r="AJ3" s="458"/>
      <c r="AK3" s="470"/>
      <c r="AL3" s="472" t="s">
        <v>212</v>
      </c>
      <c r="AM3" s="462"/>
      <c r="AN3" s="462"/>
      <c r="AO3" s="462"/>
      <c r="AP3" s="462"/>
      <c r="AQ3" s="463"/>
      <c r="AR3" s="466" t="s">
        <v>213</v>
      </c>
      <c r="AS3" s="458"/>
      <c r="AT3" s="458"/>
      <c r="AU3" s="458"/>
      <c r="AV3" s="474"/>
    </row>
    <row r="4" spans="1:48" ht="25.5" customHeight="1" thickBot="1" x14ac:dyDescent="0.3">
      <c r="A4" s="449"/>
      <c r="B4" s="451"/>
      <c r="C4" s="455"/>
      <c r="D4" s="456"/>
      <c r="E4" s="456"/>
      <c r="F4" s="456"/>
      <c r="G4" s="457"/>
      <c r="H4" s="460"/>
      <c r="I4" s="460"/>
      <c r="J4" s="460"/>
      <c r="K4" s="461"/>
      <c r="L4" s="464"/>
      <c r="M4" s="464"/>
      <c r="N4" s="464"/>
      <c r="O4" s="465"/>
      <c r="P4" s="467"/>
      <c r="Q4" s="460"/>
      <c r="R4" s="460"/>
      <c r="S4" s="460"/>
      <c r="T4" s="461"/>
      <c r="U4" s="469"/>
      <c r="V4" s="464"/>
      <c r="W4" s="464"/>
      <c r="X4" s="465"/>
      <c r="Y4" s="467"/>
      <c r="Z4" s="460"/>
      <c r="AA4" s="460"/>
      <c r="AB4" s="461"/>
      <c r="AC4" s="469"/>
      <c r="AD4" s="464"/>
      <c r="AE4" s="464"/>
      <c r="AF4" s="464"/>
      <c r="AG4" s="465"/>
      <c r="AH4" s="467"/>
      <c r="AI4" s="460"/>
      <c r="AJ4" s="460"/>
      <c r="AK4" s="471"/>
      <c r="AL4" s="473"/>
      <c r="AM4" s="464"/>
      <c r="AN4" s="464"/>
      <c r="AO4" s="464"/>
      <c r="AP4" s="464"/>
      <c r="AQ4" s="465"/>
      <c r="AR4" s="467"/>
      <c r="AS4" s="460"/>
      <c r="AT4" s="460"/>
      <c r="AU4" s="460"/>
      <c r="AV4" s="475"/>
    </row>
    <row r="5" spans="1:48" ht="15" customHeight="1" thickBot="1" x14ac:dyDescent="0.3">
      <c r="A5" s="476" t="s">
        <v>195</v>
      </c>
      <c r="B5" s="43" t="s">
        <v>214</v>
      </c>
      <c r="C5" s="44"/>
      <c r="D5" s="45"/>
      <c r="E5" s="45"/>
      <c r="F5" s="46"/>
      <c r="G5" s="47"/>
      <c r="H5" s="48"/>
      <c r="I5" s="45"/>
      <c r="J5" s="45"/>
      <c r="K5" s="47"/>
      <c r="L5" s="48"/>
      <c r="M5" s="479" t="s">
        <v>305</v>
      </c>
      <c r="N5" s="45"/>
      <c r="O5" s="46"/>
      <c r="P5" s="49" t="s">
        <v>30</v>
      </c>
      <c r="Q5" s="45">
        <v>1</v>
      </c>
      <c r="R5" s="45"/>
      <c r="S5" s="479" t="s">
        <v>215</v>
      </c>
      <c r="T5" s="479" t="s">
        <v>216</v>
      </c>
      <c r="U5" s="48">
        <v>12</v>
      </c>
      <c r="V5" s="50" t="s">
        <v>37</v>
      </c>
      <c r="W5" s="45">
        <v>26</v>
      </c>
      <c r="X5" s="51" t="s">
        <v>44</v>
      </c>
      <c r="Y5" s="48"/>
      <c r="Z5" s="45"/>
      <c r="AA5" s="45" t="s">
        <v>201</v>
      </c>
      <c r="AB5" s="47"/>
      <c r="AC5" s="48"/>
      <c r="AD5" s="45" t="s">
        <v>202</v>
      </c>
      <c r="AE5" s="45"/>
      <c r="AF5" s="479" t="s">
        <v>217</v>
      </c>
      <c r="AG5" s="47"/>
      <c r="AH5" s="48"/>
      <c r="AI5" s="45"/>
      <c r="AJ5" s="479" t="s">
        <v>218</v>
      </c>
      <c r="AK5" s="46"/>
      <c r="AL5" s="479" t="s">
        <v>219</v>
      </c>
      <c r="AM5" s="45"/>
      <c r="AN5" s="481" t="s">
        <v>220</v>
      </c>
      <c r="AO5" s="45"/>
      <c r="AP5" s="45"/>
      <c r="AQ5" s="47"/>
      <c r="AR5" s="48"/>
      <c r="AS5" s="45"/>
      <c r="AT5" s="45"/>
      <c r="AU5" s="45"/>
      <c r="AV5" s="52"/>
    </row>
    <row r="6" spans="1:48" ht="15" customHeight="1" thickBot="1" x14ac:dyDescent="0.3">
      <c r="A6" s="477"/>
      <c r="B6" s="484" t="s">
        <v>221</v>
      </c>
      <c r="C6" s="53"/>
      <c r="D6" s="54"/>
      <c r="E6" s="54"/>
      <c r="F6" s="55"/>
      <c r="G6" s="56" t="s">
        <v>9</v>
      </c>
      <c r="H6" s="57"/>
      <c r="I6" s="54"/>
      <c r="J6" s="54"/>
      <c r="K6" s="56" t="s">
        <v>16</v>
      </c>
      <c r="L6" s="57"/>
      <c r="M6" s="479"/>
      <c r="N6" s="54"/>
      <c r="O6" s="55"/>
      <c r="P6" s="59" t="s">
        <v>23</v>
      </c>
      <c r="Q6" s="54"/>
      <c r="R6" s="54"/>
      <c r="S6" s="479"/>
      <c r="T6" s="479"/>
      <c r="U6" s="57"/>
      <c r="V6" s="54" t="s">
        <v>200</v>
      </c>
      <c r="W6" s="54"/>
      <c r="X6" s="56"/>
      <c r="Y6" s="57"/>
      <c r="Z6" s="54"/>
      <c r="AA6" s="54" t="s">
        <v>201</v>
      </c>
      <c r="AB6" s="56"/>
      <c r="AC6" s="57"/>
      <c r="AD6" s="54" t="s">
        <v>202</v>
      </c>
      <c r="AE6" s="54"/>
      <c r="AF6" s="479"/>
      <c r="AG6" s="56"/>
      <c r="AH6" s="57"/>
      <c r="AI6" s="54"/>
      <c r="AJ6" s="479"/>
      <c r="AK6" s="55"/>
      <c r="AL6" s="479"/>
      <c r="AM6" s="54"/>
      <c r="AN6" s="482"/>
      <c r="AO6" s="54"/>
      <c r="AP6" s="54"/>
      <c r="AQ6" s="56"/>
      <c r="AR6" s="57"/>
      <c r="AS6" s="54"/>
      <c r="AT6" s="54"/>
      <c r="AU6" s="54"/>
      <c r="AV6" s="60"/>
    </row>
    <row r="7" spans="1:48" ht="15" customHeight="1" thickBot="1" x14ac:dyDescent="0.3">
      <c r="A7" s="477"/>
      <c r="B7" s="485"/>
      <c r="C7" s="62"/>
      <c r="D7" s="63"/>
      <c r="E7" s="63"/>
      <c r="F7" s="64"/>
      <c r="G7" s="65">
        <v>28</v>
      </c>
      <c r="H7" s="66"/>
      <c r="I7" s="63"/>
      <c r="J7" s="63"/>
      <c r="K7" s="65">
        <v>27</v>
      </c>
      <c r="L7" s="66"/>
      <c r="M7" s="479"/>
      <c r="N7" s="63"/>
      <c r="O7" s="64"/>
      <c r="P7" s="67">
        <v>30</v>
      </c>
      <c r="Q7" s="63"/>
      <c r="R7" s="63"/>
      <c r="S7" s="479"/>
      <c r="T7" s="479"/>
      <c r="U7" s="66"/>
      <c r="V7" s="63">
        <v>12</v>
      </c>
      <c r="W7" s="63"/>
      <c r="X7" s="65"/>
      <c r="Y7" s="66"/>
      <c r="Z7" s="63"/>
      <c r="AA7" s="63">
        <v>16</v>
      </c>
      <c r="AB7" s="65"/>
      <c r="AC7" s="66"/>
      <c r="AD7" s="63">
        <v>9</v>
      </c>
      <c r="AE7" s="63"/>
      <c r="AF7" s="479"/>
      <c r="AG7" s="65"/>
      <c r="AH7" s="66"/>
      <c r="AI7" s="63"/>
      <c r="AJ7" s="479"/>
      <c r="AK7" s="64"/>
      <c r="AL7" s="479"/>
      <c r="AM7" s="63"/>
      <c r="AN7" s="482"/>
      <c r="AO7" s="63"/>
      <c r="AP7" s="63"/>
      <c r="AQ7" s="65"/>
      <c r="AR7" s="66"/>
      <c r="AS7" s="63"/>
      <c r="AT7" s="63"/>
      <c r="AU7" s="63"/>
      <c r="AV7" s="68"/>
    </row>
    <row r="8" spans="1:48" ht="15" customHeight="1" thickBot="1" x14ac:dyDescent="0.3">
      <c r="A8" s="477"/>
      <c r="B8" s="486" t="s">
        <v>222</v>
      </c>
      <c r="C8" s="70"/>
      <c r="D8" s="58"/>
      <c r="E8" s="58"/>
      <c r="F8" s="71"/>
      <c r="G8" s="72" t="s">
        <v>9</v>
      </c>
      <c r="H8" s="73"/>
      <c r="I8" s="54"/>
      <c r="J8" s="54"/>
      <c r="K8" s="56" t="s">
        <v>16</v>
      </c>
      <c r="L8" s="73"/>
      <c r="M8" s="479"/>
      <c r="N8" s="58"/>
      <c r="O8" s="55"/>
      <c r="P8" s="59" t="s">
        <v>23</v>
      </c>
      <c r="Q8" s="58"/>
      <c r="R8" s="54"/>
      <c r="S8" s="479"/>
      <c r="T8" s="479"/>
      <c r="U8" s="73"/>
      <c r="V8" s="58" t="s">
        <v>200</v>
      </c>
      <c r="W8" s="58"/>
      <c r="X8" s="72"/>
      <c r="Y8" s="73"/>
      <c r="Z8" s="58"/>
      <c r="AA8" s="58"/>
      <c r="AB8" s="72"/>
      <c r="AC8" s="73"/>
      <c r="AD8" s="58"/>
      <c r="AE8" s="58"/>
      <c r="AF8" s="479"/>
      <c r="AG8" s="72"/>
      <c r="AH8" s="73"/>
      <c r="AI8" s="58"/>
      <c r="AJ8" s="479"/>
      <c r="AK8" s="71"/>
      <c r="AL8" s="479"/>
      <c r="AM8" s="58"/>
      <c r="AN8" s="482"/>
      <c r="AO8" s="58"/>
      <c r="AP8" s="58"/>
      <c r="AQ8" s="72"/>
      <c r="AR8" s="73"/>
      <c r="AS8" s="58" t="s">
        <v>201</v>
      </c>
      <c r="AT8" s="58"/>
      <c r="AU8" s="58"/>
      <c r="AV8" s="74" t="s">
        <v>223</v>
      </c>
    </row>
    <row r="9" spans="1:48" ht="15" customHeight="1" thickBot="1" x14ac:dyDescent="0.3">
      <c r="A9" s="477"/>
      <c r="B9" s="485"/>
      <c r="C9" s="62"/>
      <c r="D9" s="63"/>
      <c r="E9" s="63"/>
      <c r="F9" s="64"/>
      <c r="G9" s="65">
        <v>29</v>
      </c>
      <c r="H9" s="66"/>
      <c r="I9" s="63"/>
      <c r="J9" s="63"/>
      <c r="K9" s="65">
        <v>26</v>
      </c>
      <c r="L9" s="66"/>
      <c r="M9" s="479"/>
      <c r="N9" s="63"/>
      <c r="O9" s="64"/>
      <c r="P9" s="67">
        <v>1</v>
      </c>
      <c r="Q9" s="63"/>
      <c r="R9" s="63"/>
      <c r="S9" s="479"/>
      <c r="T9" s="479"/>
      <c r="U9" s="66"/>
      <c r="V9" s="63">
        <v>12</v>
      </c>
      <c r="W9" s="63"/>
      <c r="X9" s="65"/>
      <c r="Y9" s="66"/>
      <c r="Z9" s="63"/>
      <c r="AA9" s="63"/>
      <c r="AB9" s="65"/>
      <c r="AC9" s="66"/>
      <c r="AD9" s="63"/>
      <c r="AE9" s="63"/>
      <c r="AF9" s="479"/>
      <c r="AG9" s="65"/>
      <c r="AH9" s="66"/>
      <c r="AI9" s="63"/>
      <c r="AJ9" s="479"/>
      <c r="AK9" s="64"/>
      <c r="AL9" s="479"/>
      <c r="AM9" s="63"/>
      <c r="AN9" s="482"/>
      <c r="AO9" s="63"/>
      <c r="AP9" s="63"/>
      <c r="AQ9" s="65"/>
      <c r="AR9" s="66"/>
      <c r="AS9" s="63">
        <v>8</v>
      </c>
      <c r="AT9" s="63"/>
      <c r="AU9" s="63"/>
      <c r="AV9" s="68">
        <v>29</v>
      </c>
    </row>
    <row r="10" spans="1:48" ht="15" customHeight="1" thickBot="1" x14ac:dyDescent="0.3">
      <c r="A10" s="477"/>
      <c r="B10" s="486" t="s">
        <v>224</v>
      </c>
      <c r="C10" s="70"/>
      <c r="D10" s="58"/>
      <c r="E10" s="58"/>
      <c r="F10" s="71"/>
      <c r="G10" s="72" t="s">
        <v>9</v>
      </c>
      <c r="H10" s="73"/>
      <c r="I10" s="54"/>
      <c r="J10" s="54"/>
      <c r="K10" s="56" t="s">
        <v>16</v>
      </c>
      <c r="L10" s="73"/>
      <c r="M10" s="479"/>
      <c r="N10" s="58"/>
      <c r="O10" s="55"/>
      <c r="P10" s="59" t="s">
        <v>23</v>
      </c>
      <c r="Q10" s="58"/>
      <c r="R10" s="54"/>
      <c r="S10" s="479"/>
      <c r="T10" s="479"/>
      <c r="U10" s="73"/>
      <c r="V10" s="58" t="s">
        <v>200</v>
      </c>
      <c r="W10" s="58"/>
      <c r="X10" s="72"/>
      <c r="Y10" s="73"/>
      <c r="Z10" s="58"/>
      <c r="AA10" s="58"/>
      <c r="AB10" s="72"/>
      <c r="AC10" s="73"/>
      <c r="AD10" s="58"/>
      <c r="AE10" s="58"/>
      <c r="AF10" s="479"/>
      <c r="AG10" s="72"/>
      <c r="AH10" s="73"/>
      <c r="AI10" s="58"/>
      <c r="AJ10" s="479"/>
      <c r="AK10" s="71"/>
      <c r="AL10" s="479"/>
      <c r="AM10" s="58"/>
      <c r="AN10" s="482"/>
      <c r="AO10" s="58"/>
      <c r="AP10" s="58"/>
      <c r="AQ10" s="72"/>
      <c r="AR10" s="73"/>
      <c r="AS10" s="58" t="s">
        <v>201</v>
      </c>
      <c r="AT10" s="58"/>
      <c r="AU10" s="58"/>
      <c r="AV10" s="74" t="s">
        <v>223</v>
      </c>
    </row>
    <row r="11" spans="1:48" ht="15" customHeight="1" thickBot="1" x14ac:dyDescent="0.3">
      <c r="A11" s="477"/>
      <c r="B11" s="485"/>
      <c r="C11" s="62"/>
      <c r="D11" s="63"/>
      <c r="E11" s="63"/>
      <c r="F11" s="64"/>
      <c r="G11" s="65">
        <v>28</v>
      </c>
      <c r="H11" s="66"/>
      <c r="I11" s="63"/>
      <c r="J11" s="63"/>
      <c r="K11" s="65">
        <v>27</v>
      </c>
      <c r="L11" s="66"/>
      <c r="M11" s="479"/>
      <c r="N11" s="63"/>
      <c r="O11" s="64"/>
      <c r="P11" s="67">
        <v>30</v>
      </c>
      <c r="Q11" s="63"/>
      <c r="R11" s="63"/>
      <c r="S11" s="479"/>
      <c r="T11" s="479"/>
      <c r="U11" s="66"/>
      <c r="V11" s="63">
        <v>12</v>
      </c>
      <c r="W11" s="63"/>
      <c r="X11" s="65"/>
      <c r="Y11" s="66"/>
      <c r="Z11" s="63"/>
      <c r="AA11" s="63"/>
      <c r="AB11" s="65"/>
      <c r="AC11" s="66"/>
      <c r="AD11" s="63"/>
      <c r="AE11" s="63"/>
      <c r="AF11" s="479"/>
      <c r="AG11" s="65"/>
      <c r="AH11" s="66"/>
      <c r="AI11" s="63"/>
      <c r="AJ11" s="479"/>
      <c r="AK11" s="64"/>
      <c r="AL11" s="479"/>
      <c r="AM11" s="63"/>
      <c r="AN11" s="482"/>
      <c r="AO11" s="63"/>
      <c r="AP11" s="63"/>
      <c r="AQ11" s="65"/>
      <c r="AR11" s="66"/>
      <c r="AS11" s="63">
        <v>8</v>
      </c>
      <c r="AT11" s="63"/>
      <c r="AU11" s="63"/>
      <c r="AV11" s="68">
        <v>29</v>
      </c>
    </row>
    <row r="12" spans="1:48" ht="15" customHeight="1" thickBot="1" x14ac:dyDescent="0.3">
      <c r="A12" s="477"/>
      <c r="B12" s="486" t="s">
        <v>225</v>
      </c>
      <c r="C12" s="70"/>
      <c r="D12" s="58"/>
      <c r="E12" s="58"/>
      <c r="F12" s="71"/>
      <c r="G12" s="72" t="s">
        <v>9</v>
      </c>
      <c r="H12" s="73"/>
      <c r="I12" s="54"/>
      <c r="J12" s="54"/>
      <c r="K12" s="56" t="s">
        <v>16</v>
      </c>
      <c r="L12" s="73"/>
      <c r="M12" s="479"/>
      <c r="N12" s="58"/>
      <c r="O12" s="55"/>
      <c r="P12" s="59" t="s">
        <v>23</v>
      </c>
      <c r="Q12" s="58"/>
      <c r="R12" s="54"/>
      <c r="S12" s="479"/>
      <c r="T12" s="479"/>
      <c r="U12" s="73"/>
      <c r="V12" s="58" t="s">
        <v>200</v>
      </c>
      <c r="W12" s="58"/>
      <c r="X12" s="72"/>
      <c r="Y12" s="73"/>
      <c r="Z12" s="58"/>
      <c r="AA12" s="58"/>
      <c r="AB12" s="72"/>
      <c r="AC12" s="73"/>
      <c r="AD12" s="58"/>
      <c r="AE12" s="58"/>
      <c r="AF12" s="479"/>
      <c r="AG12" s="72"/>
      <c r="AH12" s="73"/>
      <c r="AI12" s="58"/>
      <c r="AJ12" s="479"/>
      <c r="AK12" s="71"/>
      <c r="AL12" s="479"/>
      <c r="AM12" s="58"/>
      <c r="AN12" s="482"/>
      <c r="AO12" s="58"/>
      <c r="AP12" s="58"/>
      <c r="AQ12" s="72"/>
      <c r="AR12" s="73"/>
      <c r="AS12" s="58"/>
      <c r="AT12" s="58"/>
      <c r="AU12" s="58"/>
      <c r="AV12" s="74" t="s">
        <v>201</v>
      </c>
    </row>
    <row r="13" spans="1:48" ht="15" customHeight="1" thickBot="1" x14ac:dyDescent="0.3">
      <c r="A13" s="477"/>
      <c r="B13" s="485"/>
      <c r="C13" s="62"/>
      <c r="D13" s="63"/>
      <c r="E13" s="63"/>
      <c r="F13" s="64"/>
      <c r="G13" s="65">
        <v>29</v>
      </c>
      <c r="H13" s="66"/>
      <c r="I13" s="63"/>
      <c r="J13" s="63"/>
      <c r="K13" s="65">
        <v>26</v>
      </c>
      <c r="L13" s="66"/>
      <c r="M13" s="479"/>
      <c r="N13" s="63"/>
      <c r="O13" s="64"/>
      <c r="P13" s="67">
        <v>1</v>
      </c>
      <c r="Q13" s="63"/>
      <c r="R13" s="63"/>
      <c r="S13" s="479"/>
      <c r="T13" s="479"/>
      <c r="U13" s="66"/>
      <c r="V13" s="63">
        <v>12</v>
      </c>
      <c r="W13" s="63"/>
      <c r="X13" s="65"/>
      <c r="Y13" s="66"/>
      <c r="Z13" s="63"/>
      <c r="AA13" s="63"/>
      <c r="AB13" s="65"/>
      <c r="AC13" s="66"/>
      <c r="AD13" s="63"/>
      <c r="AE13" s="63"/>
      <c r="AF13" s="479"/>
      <c r="AG13" s="65"/>
      <c r="AH13" s="66"/>
      <c r="AI13" s="63"/>
      <c r="AJ13" s="479"/>
      <c r="AK13" s="64"/>
      <c r="AL13" s="479"/>
      <c r="AM13" s="63"/>
      <c r="AN13" s="482"/>
      <c r="AO13" s="63"/>
      <c r="AP13" s="63"/>
      <c r="AQ13" s="65"/>
      <c r="AR13" s="66"/>
      <c r="AS13" s="63"/>
      <c r="AT13" s="63"/>
      <c r="AU13" s="63"/>
      <c r="AV13" s="68">
        <v>29</v>
      </c>
    </row>
    <row r="14" spans="1:48" ht="15" customHeight="1" thickBot="1" x14ac:dyDescent="0.3">
      <c r="A14" s="477"/>
      <c r="B14" s="486" t="s">
        <v>226</v>
      </c>
      <c r="C14" s="70"/>
      <c r="D14" s="58"/>
      <c r="E14" s="58"/>
      <c r="F14" s="71"/>
      <c r="G14" s="72" t="s">
        <v>9</v>
      </c>
      <c r="H14" s="73"/>
      <c r="I14" s="54"/>
      <c r="J14" s="54"/>
      <c r="K14" s="56" t="s">
        <v>16</v>
      </c>
      <c r="L14" s="73"/>
      <c r="M14" s="479"/>
      <c r="N14" s="58"/>
      <c r="O14" s="55"/>
      <c r="P14" s="59" t="s">
        <v>23</v>
      </c>
      <c r="Q14" s="58"/>
      <c r="R14" s="54"/>
      <c r="S14" s="479"/>
      <c r="T14" s="479"/>
      <c r="U14" s="73"/>
      <c r="V14" s="58" t="s">
        <v>200</v>
      </c>
      <c r="W14" s="58"/>
      <c r="X14" s="72"/>
      <c r="Y14" s="73"/>
      <c r="Z14" s="58"/>
      <c r="AA14" s="58"/>
      <c r="AB14" s="72"/>
      <c r="AC14" s="73"/>
      <c r="AD14" s="58"/>
      <c r="AE14" s="58"/>
      <c r="AF14" s="479"/>
      <c r="AG14" s="72"/>
      <c r="AH14" s="73"/>
      <c r="AI14" s="58"/>
      <c r="AJ14" s="479"/>
      <c r="AK14" s="71"/>
      <c r="AL14" s="479"/>
      <c r="AM14" s="58"/>
      <c r="AN14" s="482"/>
      <c r="AO14" s="58"/>
      <c r="AP14" s="58"/>
      <c r="AQ14" s="72"/>
      <c r="AR14" s="73"/>
      <c r="AS14" s="58"/>
      <c r="AT14" s="58"/>
      <c r="AU14" s="58"/>
      <c r="AV14" s="74" t="s">
        <v>201</v>
      </c>
    </row>
    <row r="15" spans="1:48" ht="15" customHeight="1" thickBot="1" x14ac:dyDescent="0.3">
      <c r="A15" s="477"/>
      <c r="B15" s="485"/>
      <c r="C15" s="62"/>
      <c r="D15" s="63"/>
      <c r="E15" s="63"/>
      <c r="F15" s="64"/>
      <c r="G15" s="65">
        <v>28</v>
      </c>
      <c r="H15" s="66"/>
      <c r="I15" s="63"/>
      <c r="J15" s="63"/>
      <c r="K15" s="65">
        <v>27</v>
      </c>
      <c r="L15" s="66"/>
      <c r="M15" s="479"/>
      <c r="N15" s="63"/>
      <c r="O15" s="64"/>
      <c r="P15" s="67">
        <v>30</v>
      </c>
      <c r="Q15" s="63"/>
      <c r="R15" s="63"/>
      <c r="S15" s="479"/>
      <c r="T15" s="479"/>
      <c r="U15" s="66"/>
      <c r="V15" s="63">
        <v>12</v>
      </c>
      <c r="W15" s="63"/>
      <c r="X15" s="65"/>
      <c r="Y15" s="66"/>
      <c r="Z15" s="63"/>
      <c r="AA15" s="63"/>
      <c r="AB15" s="65"/>
      <c r="AC15" s="66"/>
      <c r="AD15" s="63"/>
      <c r="AE15" s="63"/>
      <c r="AF15" s="479"/>
      <c r="AG15" s="65"/>
      <c r="AH15" s="66"/>
      <c r="AI15" s="63"/>
      <c r="AJ15" s="479"/>
      <c r="AK15" s="64"/>
      <c r="AL15" s="479"/>
      <c r="AM15" s="63"/>
      <c r="AN15" s="482"/>
      <c r="AO15" s="63"/>
      <c r="AP15" s="63"/>
      <c r="AQ15" s="65"/>
      <c r="AR15" s="66"/>
      <c r="AS15" s="63"/>
      <c r="AT15" s="63"/>
      <c r="AU15" s="63"/>
      <c r="AV15" s="68">
        <v>29</v>
      </c>
    </row>
    <row r="16" spans="1:48" ht="15" customHeight="1" thickBot="1" x14ac:dyDescent="0.3">
      <c r="A16" s="477"/>
      <c r="B16" s="75" t="s">
        <v>227</v>
      </c>
      <c r="C16" s="70"/>
      <c r="D16" s="58"/>
      <c r="E16" s="58"/>
      <c r="F16" s="71"/>
      <c r="G16" s="72"/>
      <c r="H16" s="73"/>
      <c r="I16" s="58"/>
      <c r="J16" s="58"/>
      <c r="K16" s="72"/>
      <c r="L16" s="73"/>
      <c r="M16" s="479"/>
      <c r="N16" s="58"/>
      <c r="O16" s="71"/>
      <c r="P16" s="59"/>
      <c r="Q16" s="58"/>
      <c r="R16" s="58"/>
      <c r="S16" s="479"/>
      <c r="T16" s="479"/>
      <c r="U16" s="73"/>
      <c r="V16" s="58"/>
      <c r="W16" s="58"/>
      <c r="X16" s="72"/>
      <c r="Y16" s="73"/>
      <c r="Z16" s="58"/>
      <c r="AA16" s="58"/>
      <c r="AB16" s="72"/>
      <c r="AC16" s="73"/>
      <c r="AD16" s="58"/>
      <c r="AE16" s="58"/>
      <c r="AF16" s="479"/>
      <c r="AG16" s="72"/>
      <c r="AH16" s="73"/>
      <c r="AI16" s="58"/>
      <c r="AJ16" s="479"/>
      <c r="AK16" s="71"/>
      <c r="AL16" s="479"/>
      <c r="AM16" s="58"/>
      <c r="AN16" s="482"/>
      <c r="AO16" s="58"/>
      <c r="AP16" s="58"/>
      <c r="AQ16" s="72"/>
      <c r="AR16" s="73"/>
      <c r="AS16" s="58"/>
      <c r="AT16" s="58"/>
      <c r="AU16" s="58" t="s">
        <v>201</v>
      </c>
      <c r="AV16" s="74"/>
    </row>
    <row r="17" spans="1:48" ht="15" customHeight="1" thickBot="1" x14ac:dyDescent="0.3">
      <c r="A17" s="477"/>
      <c r="B17" s="75" t="s">
        <v>228</v>
      </c>
      <c r="C17" s="76"/>
      <c r="D17" s="77"/>
      <c r="E17" s="77"/>
      <c r="F17" s="78"/>
      <c r="G17" s="79"/>
      <c r="H17" s="80"/>
      <c r="I17" s="77"/>
      <c r="J17" s="77"/>
      <c r="K17" s="79"/>
      <c r="L17" s="80"/>
      <c r="M17" s="479"/>
      <c r="N17" s="77"/>
      <c r="O17" s="78"/>
      <c r="P17" s="81"/>
      <c r="Q17" s="77"/>
      <c r="R17" s="77"/>
      <c r="S17" s="479"/>
      <c r="T17" s="479"/>
      <c r="U17" s="80"/>
      <c r="V17" s="77"/>
      <c r="W17" s="77"/>
      <c r="X17" s="79"/>
      <c r="Y17" s="80"/>
      <c r="Z17" s="77"/>
      <c r="AA17" s="77"/>
      <c r="AB17" s="79"/>
      <c r="AC17" s="80"/>
      <c r="AD17" s="77"/>
      <c r="AE17" s="77"/>
      <c r="AF17" s="479"/>
      <c r="AG17" s="79"/>
      <c r="AH17" s="80"/>
      <c r="AI17" s="77"/>
      <c r="AJ17" s="479"/>
      <c r="AK17" s="78"/>
      <c r="AL17" s="479"/>
      <c r="AM17" s="77"/>
      <c r="AN17" s="482"/>
      <c r="AO17" s="77"/>
      <c r="AP17" s="77"/>
      <c r="AQ17" s="79"/>
      <c r="AR17" s="80"/>
      <c r="AS17" s="77"/>
      <c r="AT17" s="77"/>
      <c r="AU17" s="77" t="s">
        <v>201</v>
      </c>
      <c r="AV17" s="82">
        <v>29</v>
      </c>
    </row>
    <row r="18" spans="1:48" ht="15" customHeight="1" thickBot="1" x14ac:dyDescent="0.3">
      <c r="A18" s="478"/>
      <c r="B18" s="83" t="s">
        <v>229</v>
      </c>
      <c r="C18" s="84"/>
      <c r="D18" s="85"/>
      <c r="E18" s="85"/>
      <c r="F18" s="86"/>
      <c r="G18" s="87"/>
      <c r="H18" s="88"/>
      <c r="I18" s="89"/>
      <c r="J18" s="85"/>
      <c r="K18" s="87"/>
      <c r="L18" s="88"/>
      <c r="M18" s="479"/>
      <c r="N18" s="85"/>
      <c r="O18" s="86"/>
      <c r="P18" s="90"/>
      <c r="Q18" s="85"/>
      <c r="R18" s="85"/>
      <c r="S18" s="479"/>
      <c r="T18" s="479"/>
      <c r="U18" s="88"/>
      <c r="V18" s="85"/>
      <c r="W18" s="85"/>
      <c r="X18" s="87"/>
      <c r="Y18" s="88"/>
      <c r="Z18" s="85"/>
      <c r="AA18" s="85"/>
      <c r="AB18" s="87"/>
      <c r="AC18" s="88"/>
      <c r="AD18" s="85"/>
      <c r="AE18" s="85"/>
      <c r="AF18" s="479"/>
      <c r="AG18" s="87"/>
      <c r="AH18" s="88"/>
      <c r="AI18" s="85"/>
      <c r="AJ18" s="479"/>
      <c r="AK18" s="85"/>
      <c r="AL18" s="479"/>
      <c r="AM18" s="85"/>
      <c r="AN18" s="482"/>
      <c r="AO18" s="85"/>
      <c r="AP18" s="85"/>
      <c r="AQ18" s="87"/>
      <c r="AR18" s="88"/>
      <c r="AS18" s="85"/>
      <c r="AT18" s="85"/>
      <c r="AU18" s="85"/>
      <c r="AV18" s="91" t="s">
        <v>201</v>
      </c>
    </row>
    <row r="19" spans="1:48" ht="15" customHeight="1" x14ac:dyDescent="0.25">
      <c r="A19" s="508" t="s">
        <v>194</v>
      </c>
      <c r="B19" s="92" t="s">
        <v>230</v>
      </c>
      <c r="C19" s="93"/>
      <c r="D19" s="94"/>
      <c r="E19" s="94"/>
      <c r="F19" s="95"/>
      <c r="G19" s="96">
        <v>6</v>
      </c>
      <c r="H19" s="97" t="s">
        <v>30</v>
      </c>
      <c r="I19" s="94">
        <v>20</v>
      </c>
      <c r="J19" s="98" t="s">
        <v>37</v>
      </c>
      <c r="K19" s="96">
        <v>3</v>
      </c>
      <c r="L19" s="97" t="s">
        <v>44</v>
      </c>
      <c r="M19" s="479"/>
      <c r="N19" s="94">
        <v>24</v>
      </c>
      <c r="O19" s="95" t="s">
        <v>201</v>
      </c>
      <c r="P19" s="99"/>
      <c r="Q19" s="94"/>
      <c r="R19" s="94"/>
      <c r="S19" s="479"/>
      <c r="T19" s="479"/>
      <c r="U19" s="100"/>
      <c r="V19" s="94"/>
      <c r="W19" s="94"/>
      <c r="X19" s="96"/>
      <c r="Y19" s="100"/>
      <c r="Z19" s="94"/>
      <c r="AA19" s="94"/>
      <c r="AB19" s="96"/>
      <c r="AC19" s="100"/>
      <c r="AD19" s="94"/>
      <c r="AE19" s="94" t="s">
        <v>202</v>
      </c>
      <c r="AF19" s="479"/>
      <c r="AG19" s="96"/>
      <c r="AH19" s="100"/>
      <c r="AI19" s="94"/>
      <c r="AJ19" s="479"/>
      <c r="AK19" s="95"/>
      <c r="AL19" s="479"/>
      <c r="AM19" s="94"/>
      <c r="AN19" s="482"/>
      <c r="AO19" s="94"/>
      <c r="AP19" s="94"/>
      <c r="AQ19" s="96"/>
      <c r="AR19" s="100"/>
      <c r="AS19" s="94"/>
      <c r="AT19" s="94"/>
      <c r="AU19" s="94"/>
      <c r="AV19" s="101"/>
    </row>
    <row r="20" spans="1:48" ht="15" customHeight="1" x14ac:dyDescent="0.25">
      <c r="A20" s="509"/>
      <c r="B20" s="102" t="s">
        <v>231</v>
      </c>
      <c r="C20" s="76"/>
      <c r="D20" s="77"/>
      <c r="E20" s="77"/>
      <c r="F20" s="78" t="s">
        <v>9</v>
      </c>
      <c r="G20" s="79"/>
      <c r="H20" s="80"/>
      <c r="I20" s="77"/>
      <c r="J20" s="77" t="s">
        <v>16</v>
      </c>
      <c r="K20" s="79"/>
      <c r="L20" s="80"/>
      <c r="M20" s="479"/>
      <c r="N20" s="77"/>
      <c r="O20" s="78" t="s">
        <v>23</v>
      </c>
      <c r="P20" s="81"/>
      <c r="Q20" s="77"/>
      <c r="R20" s="77" t="s">
        <v>200</v>
      </c>
      <c r="S20" s="479"/>
      <c r="T20" s="479"/>
      <c r="U20" s="80"/>
      <c r="V20" s="77"/>
      <c r="W20" s="77"/>
      <c r="X20" s="79"/>
      <c r="Y20" s="80"/>
      <c r="Z20" s="77" t="s">
        <v>201</v>
      </c>
      <c r="AA20" s="77"/>
      <c r="AB20" s="79"/>
      <c r="AC20" s="80"/>
      <c r="AD20" s="77"/>
      <c r="AE20" s="77" t="s">
        <v>202</v>
      </c>
      <c r="AF20" s="479"/>
      <c r="AG20" s="79"/>
      <c r="AH20" s="80"/>
      <c r="AI20" s="77"/>
      <c r="AJ20" s="479"/>
      <c r="AK20" s="78"/>
      <c r="AL20" s="479"/>
      <c r="AM20" s="77"/>
      <c r="AN20" s="482"/>
      <c r="AO20" s="77"/>
      <c r="AP20" s="77"/>
      <c r="AQ20" s="79"/>
      <c r="AR20" s="80"/>
      <c r="AS20" s="77"/>
      <c r="AT20" s="77"/>
      <c r="AU20" s="77"/>
      <c r="AV20" s="82"/>
    </row>
    <row r="21" spans="1:48" ht="15" customHeight="1" x14ac:dyDescent="0.25">
      <c r="A21" s="509"/>
      <c r="B21" s="61"/>
      <c r="C21" s="62"/>
      <c r="D21" s="63"/>
      <c r="E21" s="63"/>
      <c r="F21" s="64">
        <v>21</v>
      </c>
      <c r="G21" s="65"/>
      <c r="H21" s="66"/>
      <c r="I21" s="63"/>
      <c r="J21" s="63">
        <v>19</v>
      </c>
      <c r="K21" s="65"/>
      <c r="L21" s="66"/>
      <c r="M21" s="479"/>
      <c r="N21" s="63"/>
      <c r="O21" s="64">
        <v>23</v>
      </c>
      <c r="P21" s="67"/>
      <c r="Q21" s="63"/>
      <c r="R21" s="63">
        <v>15</v>
      </c>
      <c r="S21" s="479"/>
      <c r="T21" s="479"/>
      <c r="U21" s="66"/>
      <c r="V21" s="63"/>
      <c r="W21" s="63"/>
      <c r="X21" s="65"/>
      <c r="Y21" s="66"/>
      <c r="Z21" s="63">
        <v>9</v>
      </c>
      <c r="AA21" s="63"/>
      <c r="AB21" s="65"/>
      <c r="AC21" s="66"/>
      <c r="AD21" s="63"/>
      <c r="AE21" s="63">
        <v>16</v>
      </c>
      <c r="AF21" s="479"/>
      <c r="AG21" s="65"/>
      <c r="AH21" s="66"/>
      <c r="AI21" s="63"/>
      <c r="AJ21" s="479"/>
      <c r="AK21" s="64"/>
      <c r="AL21" s="479"/>
      <c r="AM21" s="63"/>
      <c r="AN21" s="482"/>
      <c r="AO21" s="63"/>
      <c r="AP21" s="63"/>
      <c r="AQ21" s="65"/>
      <c r="AR21" s="66"/>
      <c r="AS21" s="63"/>
      <c r="AT21" s="63"/>
      <c r="AU21" s="63"/>
      <c r="AV21" s="68"/>
    </row>
    <row r="22" spans="1:48" ht="15" customHeight="1" x14ac:dyDescent="0.25">
      <c r="A22" s="509"/>
      <c r="B22" s="69" t="s">
        <v>232</v>
      </c>
      <c r="C22" s="70"/>
      <c r="D22" s="58"/>
      <c r="E22" s="58"/>
      <c r="F22" s="71" t="s">
        <v>9</v>
      </c>
      <c r="G22" s="72"/>
      <c r="H22" s="73"/>
      <c r="I22" s="58"/>
      <c r="J22" s="58" t="s">
        <v>16</v>
      </c>
      <c r="K22" s="72"/>
      <c r="L22" s="73"/>
      <c r="M22" s="479"/>
      <c r="N22" s="58"/>
      <c r="O22" s="71" t="s">
        <v>23</v>
      </c>
      <c r="P22" s="59"/>
      <c r="Q22" s="58"/>
      <c r="R22" s="58" t="s">
        <v>200</v>
      </c>
      <c r="S22" s="479"/>
      <c r="T22" s="479"/>
      <c r="U22" s="73"/>
      <c r="V22" s="58"/>
      <c r="W22" s="58"/>
      <c r="X22" s="72"/>
      <c r="Y22" s="73"/>
      <c r="Z22" s="58" t="s">
        <v>201</v>
      </c>
      <c r="AA22" s="58"/>
      <c r="AB22" s="72"/>
      <c r="AC22" s="73"/>
      <c r="AD22" s="58"/>
      <c r="AE22" s="58"/>
      <c r="AF22" s="479"/>
      <c r="AG22" s="72"/>
      <c r="AH22" s="73"/>
      <c r="AI22" s="58"/>
      <c r="AJ22" s="479"/>
      <c r="AK22" s="71"/>
      <c r="AL22" s="479"/>
      <c r="AM22" s="58"/>
      <c r="AN22" s="482"/>
      <c r="AO22" s="58"/>
      <c r="AP22" s="58"/>
      <c r="AQ22" s="72"/>
      <c r="AR22" s="73"/>
      <c r="AS22" s="58"/>
      <c r="AT22" s="58"/>
      <c r="AU22" s="58"/>
      <c r="AV22" s="74"/>
    </row>
    <row r="23" spans="1:48" ht="15" customHeight="1" thickBot="1" x14ac:dyDescent="0.3">
      <c r="A23" s="510"/>
      <c r="B23" s="103"/>
      <c r="C23" s="84"/>
      <c r="D23" s="85"/>
      <c r="E23" s="85"/>
      <c r="F23" s="86">
        <v>21</v>
      </c>
      <c r="G23" s="87"/>
      <c r="H23" s="88"/>
      <c r="I23" s="85"/>
      <c r="J23" s="85">
        <v>19</v>
      </c>
      <c r="K23" s="87"/>
      <c r="L23" s="88"/>
      <c r="M23" s="479"/>
      <c r="N23" s="85"/>
      <c r="O23" s="86">
        <v>23</v>
      </c>
      <c r="P23" s="90"/>
      <c r="Q23" s="85"/>
      <c r="R23" s="85">
        <v>15</v>
      </c>
      <c r="S23" s="479"/>
      <c r="T23" s="479"/>
      <c r="U23" s="88"/>
      <c r="V23" s="85"/>
      <c r="W23" s="85"/>
      <c r="X23" s="87"/>
      <c r="Y23" s="88"/>
      <c r="Z23" s="85">
        <v>9</v>
      </c>
      <c r="AA23" s="85"/>
      <c r="AB23" s="87"/>
      <c r="AC23" s="88"/>
      <c r="AD23" s="85"/>
      <c r="AE23" s="85"/>
      <c r="AF23" s="479"/>
      <c r="AG23" s="87"/>
      <c r="AH23" s="88"/>
      <c r="AI23" s="85"/>
      <c r="AJ23" s="479"/>
      <c r="AK23" s="86"/>
      <c r="AL23" s="479"/>
      <c r="AM23" s="85"/>
      <c r="AN23" s="482"/>
      <c r="AO23" s="85"/>
      <c r="AP23" s="85"/>
      <c r="AQ23" s="87"/>
      <c r="AR23" s="88"/>
      <c r="AS23" s="85"/>
      <c r="AT23" s="85"/>
      <c r="AU23" s="85"/>
      <c r="AV23" s="91"/>
    </row>
    <row r="24" spans="1:48" ht="15" customHeight="1" x14ac:dyDescent="0.25">
      <c r="A24" s="490" t="s">
        <v>233</v>
      </c>
      <c r="B24" s="92" t="s">
        <v>214</v>
      </c>
      <c r="C24" s="93"/>
      <c r="D24" s="94"/>
      <c r="E24" s="94"/>
      <c r="F24" s="95"/>
      <c r="G24" s="96"/>
      <c r="H24" s="100"/>
      <c r="I24" s="94"/>
      <c r="J24" s="94"/>
      <c r="K24" s="96"/>
      <c r="L24" s="100"/>
      <c r="M24" s="479"/>
      <c r="N24" s="94"/>
      <c r="O24" s="95"/>
      <c r="P24" s="99"/>
      <c r="Q24" s="94"/>
      <c r="R24" s="94"/>
      <c r="S24" s="479"/>
      <c r="T24" s="479"/>
      <c r="U24" s="97" t="s">
        <v>30</v>
      </c>
      <c r="V24" s="94">
        <v>5</v>
      </c>
      <c r="W24" s="94"/>
      <c r="X24" s="96"/>
      <c r="Y24" s="100"/>
      <c r="Z24" s="94"/>
      <c r="AA24" s="94">
        <v>23</v>
      </c>
      <c r="AB24" s="104" t="s">
        <v>37</v>
      </c>
      <c r="AC24" s="94"/>
      <c r="AD24" s="94">
        <v>16</v>
      </c>
      <c r="AE24" s="98" t="s">
        <v>44</v>
      </c>
      <c r="AF24" s="479"/>
      <c r="AG24" s="96"/>
      <c r="AH24" s="100" t="s">
        <v>201</v>
      </c>
      <c r="AI24" s="94"/>
      <c r="AJ24" s="105"/>
      <c r="AK24" s="95"/>
      <c r="AL24" s="479"/>
      <c r="AM24" s="94"/>
      <c r="AN24" s="482"/>
      <c r="AO24" s="94"/>
      <c r="AP24" s="94" t="s">
        <v>202</v>
      </c>
      <c r="AQ24" s="96"/>
      <c r="AR24" s="100"/>
      <c r="AS24" s="94"/>
      <c r="AT24" s="94"/>
      <c r="AU24" s="94"/>
      <c r="AV24" s="101"/>
    </row>
    <row r="25" spans="1:48" ht="15" customHeight="1" x14ac:dyDescent="0.25">
      <c r="A25" s="490"/>
      <c r="B25" s="484" t="s">
        <v>221</v>
      </c>
      <c r="C25" s="76"/>
      <c r="D25" s="77"/>
      <c r="E25" s="77"/>
      <c r="F25" s="78"/>
      <c r="G25" s="79"/>
      <c r="H25" s="80"/>
      <c r="I25" s="77" t="s">
        <v>9</v>
      </c>
      <c r="J25" s="77"/>
      <c r="K25" s="79"/>
      <c r="L25" s="80"/>
      <c r="M25" s="479"/>
      <c r="N25" s="77"/>
      <c r="O25" s="78"/>
      <c r="P25" s="81"/>
      <c r="Q25" s="77" t="s">
        <v>16</v>
      </c>
      <c r="R25" s="77"/>
      <c r="S25" s="479"/>
      <c r="T25" s="479"/>
      <c r="U25" s="80"/>
      <c r="V25" s="77"/>
      <c r="W25" s="77"/>
      <c r="X25" s="79" t="s">
        <v>23</v>
      </c>
      <c r="Y25" s="80"/>
      <c r="Z25" s="77"/>
      <c r="AA25" s="77"/>
      <c r="AB25" s="79"/>
      <c r="AC25" s="80" t="s">
        <v>200</v>
      </c>
      <c r="AD25" s="77"/>
      <c r="AE25" s="77"/>
      <c r="AF25" s="479"/>
      <c r="AG25" s="79"/>
      <c r="AH25" s="80" t="s">
        <v>201</v>
      </c>
      <c r="AI25" s="77"/>
      <c r="AJ25" s="105"/>
      <c r="AK25" s="78"/>
      <c r="AL25" s="479"/>
      <c r="AM25" s="77"/>
      <c r="AN25" s="482"/>
      <c r="AO25" s="77"/>
      <c r="AP25" s="77" t="s">
        <v>202</v>
      </c>
      <c r="AQ25" s="79"/>
      <c r="AR25" s="80"/>
      <c r="AS25" s="77"/>
      <c r="AT25" s="77"/>
      <c r="AU25" s="77"/>
      <c r="AV25" s="82"/>
    </row>
    <row r="26" spans="1:48" ht="15" customHeight="1" x14ac:dyDescent="0.25">
      <c r="A26" s="490"/>
      <c r="B26" s="485"/>
      <c r="C26" s="62"/>
      <c r="D26" s="63"/>
      <c r="E26" s="63"/>
      <c r="F26" s="64"/>
      <c r="G26" s="65"/>
      <c r="H26" s="66"/>
      <c r="I26" s="63">
        <v>12</v>
      </c>
      <c r="J26" s="63"/>
      <c r="K26" s="65"/>
      <c r="L26" s="66"/>
      <c r="M26" s="479"/>
      <c r="N26" s="63"/>
      <c r="O26" s="64"/>
      <c r="P26" s="67"/>
      <c r="Q26" s="63">
        <v>7</v>
      </c>
      <c r="R26" s="63"/>
      <c r="S26" s="479"/>
      <c r="T26" s="479"/>
      <c r="U26" s="66"/>
      <c r="V26" s="63"/>
      <c r="W26" s="63"/>
      <c r="X26" s="65">
        <v>25</v>
      </c>
      <c r="Y26" s="66"/>
      <c r="Z26" s="63"/>
      <c r="AA26" s="63"/>
      <c r="AB26" s="65"/>
      <c r="AC26" s="66">
        <v>2</v>
      </c>
      <c r="AD26" s="63"/>
      <c r="AE26" s="63"/>
      <c r="AF26" s="479"/>
      <c r="AG26" s="65"/>
      <c r="AH26" s="63">
        <v>6</v>
      </c>
      <c r="AI26" s="63"/>
      <c r="AJ26" s="106"/>
      <c r="AK26" s="64"/>
      <c r="AL26" s="479"/>
      <c r="AM26" s="63"/>
      <c r="AN26" s="482"/>
      <c r="AO26" s="63"/>
      <c r="AP26" s="63">
        <v>18</v>
      </c>
      <c r="AQ26" s="65"/>
      <c r="AR26" s="66"/>
      <c r="AS26" s="63"/>
      <c r="AT26" s="63"/>
      <c r="AU26" s="63"/>
      <c r="AV26" s="68"/>
    </row>
    <row r="27" spans="1:48" ht="15" customHeight="1" x14ac:dyDescent="0.25">
      <c r="A27" s="490"/>
      <c r="B27" s="486" t="s">
        <v>222</v>
      </c>
      <c r="C27" s="70"/>
      <c r="D27" s="58"/>
      <c r="E27" s="58"/>
      <c r="F27" s="71"/>
      <c r="G27" s="72"/>
      <c r="H27" s="73"/>
      <c r="I27" s="58" t="s">
        <v>9</v>
      </c>
      <c r="J27" s="58"/>
      <c r="K27" s="72"/>
      <c r="L27" s="73"/>
      <c r="M27" s="479"/>
      <c r="N27" s="77"/>
      <c r="O27" s="71"/>
      <c r="P27" s="59"/>
      <c r="Q27" s="77" t="s">
        <v>16</v>
      </c>
      <c r="R27" s="58"/>
      <c r="S27" s="479"/>
      <c r="T27" s="479"/>
      <c r="U27" s="73"/>
      <c r="V27" s="58"/>
      <c r="W27" s="58"/>
      <c r="X27" s="72" t="s">
        <v>23</v>
      </c>
      <c r="Y27" s="73"/>
      <c r="Z27" s="58"/>
      <c r="AA27" s="58"/>
      <c r="AB27" s="72"/>
      <c r="AC27" s="73" t="s">
        <v>200</v>
      </c>
      <c r="AD27" s="58"/>
      <c r="AE27" s="58"/>
      <c r="AF27" s="479"/>
      <c r="AG27" s="72"/>
      <c r="AH27" s="73"/>
      <c r="AI27" s="58"/>
      <c r="AJ27" s="487" t="s">
        <v>218</v>
      </c>
      <c r="AK27" s="71"/>
      <c r="AL27" s="479"/>
      <c r="AM27" s="58"/>
      <c r="AN27" s="482"/>
      <c r="AO27" s="58"/>
      <c r="AP27" s="58" t="s">
        <v>201</v>
      </c>
      <c r="AQ27" s="72"/>
      <c r="AR27" s="73"/>
      <c r="AS27" s="58"/>
      <c r="AT27" s="58"/>
      <c r="AU27" s="58"/>
      <c r="AV27" s="74" t="s">
        <v>223</v>
      </c>
    </row>
    <row r="28" spans="1:48" ht="15" customHeight="1" x14ac:dyDescent="0.25">
      <c r="A28" s="490"/>
      <c r="B28" s="485"/>
      <c r="C28" s="62"/>
      <c r="D28" s="63"/>
      <c r="E28" s="63"/>
      <c r="F28" s="64"/>
      <c r="G28" s="65"/>
      <c r="H28" s="66"/>
      <c r="I28" s="63">
        <v>12</v>
      </c>
      <c r="J28" s="63"/>
      <c r="K28" s="65"/>
      <c r="L28" s="66"/>
      <c r="M28" s="479"/>
      <c r="N28" s="63"/>
      <c r="O28" s="64"/>
      <c r="P28" s="67"/>
      <c r="Q28" s="63">
        <v>7</v>
      </c>
      <c r="R28" s="63"/>
      <c r="S28" s="479"/>
      <c r="T28" s="479"/>
      <c r="U28" s="66"/>
      <c r="V28" s="63"/>
      <c r="W28" s="63"/>
      <c r="X28" s="65">
        <v>25</v>
      </c>
      <c r="Y28" s="66"/>
      <c r="Z28" s="63"/>
      <c r="AA28" s="63"/>
      <c r="AB28" s="65"/>
      <c r="AC28" s="66">
        <v>2</v>
      </c>
      <c r="AD28" s="63"/>
      <c r="AE28" s="63"/>
      <c r="AF28" s="479"/>
      <c r="AG28" s="65"/>
      <c r="AH28" s="66"/>
      <c r="AI28" s="63"/>
      <c r="AJ28" s="479"/>
      <c r="AK28" s="64"/>
      <c r="AL28" s="479"/>
      <c r="AM28" s="63"/>
      <c r="AN28" s="482"/>
      <c r="AO28" s="63"/>
      <c r="AP28" s="63">
        <v>18</v>
      </c>
      <c r="AQ28" s="65"/>
      <c r="AR28" s="66"/>
      <c r="AS28" s="63"/>
      <c r="AT28" s="63"/>
      <c r="AU28" s="63"/>
      <c r="AV28" s="68">
        <v>29</v>
      </c>
    </row>
    <row r="29" spans="1:48" ht="15" customHeight="1" x14ac:dyDescent="0.25">
      <c r="A29" s="490"/>
      <c r="B29" s="486" t="s">
        <v>224</v>
      </c>
      <c r="C29" s="70"/>
      <c r="D29" s="58"/>
      <c r="E29" s="58"/>
      <c r="F29" s="71"/>
      <c r="G29" s="72"/>
      <c r="H29" s="73"/>
      <c r="I29" s="58" t="s">
        <v>9</v>
      </c>
      <c r="J29" s="58"/>
      <c r="K29" s="72"/>
      <c r="L29" s="73"/>
      <c r="M29" s="479"/>
      <c r="N29" s="77"/>
      <c r="O29" s="71"/>
      <c r="P29" s="59"/>
      <c r="Q29" s="77" t="s">
        <v>16</v>
      </c>
      <c r="R29" s="58"/>
      <c r="S29" s="479"/>
      <c r="T29" s="479"/>
      <c r="U29" s="73"/>
      <c r="V29" s="58"/>
      <c r="W29" s="58"/>
      <c r="X29" s="72" t="s">
        <v>23</v>
      </c>
      <c r="Y29" s="73"/>
      <c r="Z29" s="58"/>
      <c r="AA29" s="58"/>
      <c r="AB29" s="72"/>
      <c r="AC29" s="73" t="s">
        <v>200</v>
      </c>
      <c r="AD29" s="58"/>
      <c r="AE29" s="58"/>
      <c r="AF29" s="479"/>
      <c r="AG29" s="72"/>
      <c r="AH29" s="73"/>
      <c r="AI29" s="58"/>
      <c r="AJ29" s="479"/>
      <c r="AK29" s="71"/>
      <c r="AL29" s="479"/>
      <c r="AM29" s="58"/>
      <c r="AN29" s="482"/>
      <c r="AO29" s="58"/>
      <c r="AP29" s="58" t="s">
        <v>201</v>
      </c>
      <c r="AQ29" s="72"/>
      <c r="AR29" s="73"/>
      <c r="AS29" s="58"/>
      <c r="AT29" s="58"/>
      <c r="AU29" s="58"/>
      <c r="AV29" s="74"/>
    </row>
    <row r="30" spans="1:48" ht="15" customHeight="1" thickBot="1" x14ac:dyDescent="0.3">
      <c r="A30" s="491"/>
      <c r="B30" s="488"/>
      <c r="C30" s="107"/>
      <c r="D30" s="108"/>
      <c r="E30" s="108"/>
      <c r="F30" s="109"/>
      <c r="G30" s="110"/>
      <c r="H30" s="111"/>
      <c r="I30" s="108">
        <v>12</v>
      </c>
      <c r="J30" s="108"/>
      <c r="K30" s="110"/>
      <c r="L30" s="66"/>
      <c r="M30" s="479"/>
      <c r="N30" s="63"/>
      <c r="O30" s="109"/>
      <c r="P30" s="112"/>
      <c r="Q30" s="63">
        <v>7</v>
      </c>
      <c r="R30" s="108"/>
      <c r="S30" s="479"/>
      <c r="T30" s="479"/>
      <c r="U30" s="111"/>
      <c r="V30" s="108"/>
      <c r="W30" s="108"/>
      <c r="X30" s="65">
        <v>25</v>
      </c>
      <c r="Y30" s="111"/>
      <c r="Z30" s="108"/>
      <c r="AA30" s="108"/>
      <c r="AB30" s="110"/>
      <c r="AC30" s="66">
        <v>2</v>
      </c>
      <c r="AD30" s="108"/>
      <c r="AE30" s="108"/>
      <c r="AF30" s="479"/>
      <c r="AG30" s="110"/>
      <c r="AH30" s="111"/>
      <c r="AI30" s="108"/>
      <c r="AJ30" s="479"/>
      <c r="AK30" s="109"/>
      <c r="AL30" s="479"/>
      <c r="AM30" s="108"/>
      <c r="AN30" s="482"/>
      <c r="AO30" s="108"/>
      <c r="AP30" s="108">
        <v>18</v>
      </c>
      <c r="AQ30" s="110"/>
      <c r="AR30" s="111"/>
      <c r="AS30" s="108"/>
      <c r="AT30" s="108"/>
      <c r="AU30" s="108"/>
      <c r="AV30" s="113"/>
    </row>
    <row r="31" spans="1:48" ht="15" customHeight="1" x14ac:dyDescent="0.25">
      <c r="A31" s="489" t="s">
        <v>197</v>
      </c>
      <c r="B31" s="92" t="s">
        <v>235</v>
      </c>
      <c r="C31" s="93"/>
      <c r="D31" s="94"/>
      <c r="E31" s="94"/>
      <c r="F31" s="95"/>
      <c r="G31" s="96"/>
      <c r="H31" s="100"/>
      <c r="I31" s="94"/>
      <c r="J31" s="94">
        <v>27</v>
      </c>
      <c r="K31" s="104" t="s">
        <v>30</v>
      </c>
      <c r="L31" s="100"/>
      <c r="M31" s="479"/>
      <c r="N31" s="114"/>
      <c r="O31" s="95"/>
      <c r="P31" s="99">
        <v>8</v>
      </c>
      <c r="Q31" s="98" t="s">
        <v>37</v>
      </c>
      <c r="R31" s="94"/>
      <c r="S31" s="479"/>
      <c r="T31" s="479"/>
      <c r="U31" s="100"/>
      <c r="V31" s="94"/>
      <c r="W31" s="94"/>
      <c r="X31" s="96"/>
      <c r="Y31" s="100"/>
      <c r="Z31" s="114"/>
      <c r="AA31" s="114"/>
      <c r="AB31" s="96">
        <v>2</v>
      </c>
      <c r="AC31" s="97" t="s">
        <v>44</v>
      </c>
      <c r="AD31" s="94"/>
      <c r="AE31" s="94"/>
      <c r="AF31" s="479"/>
      <c r="AG31" s="96"/>
      <c r="AH31" s="100">
        <v>13</v>
      </c>
      <c r="AI31" s="98" t="s">
        <v>51</v>
      </c>
      <c r="AJ31" s="479"/>
      <c r="AK31" s="95"/>
      <c r="AL31" s="479"/>
      <c r="AM31" s="95" t="s">
        <v>201</v>
      </c>
      <c r="AN31" s="482"/>
      <c r="AO31" s="94"/>
      <c r="AP31" s="94"/>
      <c r="AQ31" s="96" t="s">
        <v>202</v>
      </c>
      <c r="AR31" s="100"/>
      <c r="AS31" s="94"/>
      <c r="AT31" s="94"/>
      <c r="AU31" s="94"/>
      <c r="AV31" s="101"/>
    </row>
    <row r="32" spans="1:48" ht="15" customHeight="1" x14ac:dyDescent="0.25">
      <c r="A32" s="490"/>
      <c r="B32" s="102" t="s">
        <v>236</v>
      </c>
      <c r="C32" s="115"/>
      <c r="D32" s="116"/>
      <c r="E32" s="116"/>
      <c r="F32" s="117"/>
      <c r="G32" s="118"/>
      <c r="H32" s="119">
        <v>13</v>
      </c>
      <c r="I32" s="120" t="s">
        <v>30</v>
      </c>
      <c r="J32" s="116"/>
      <c r="K32" s="118"/>
      <c r="L32" s="119"/>
      <c r="M32" s="479"/>
      <c r="N32" s="120" t="s">
        <v>37</v>
      </c>
      <c r="O32" s="117">
        <v>17</v>
      </c>
      <c r="P32" s="81"/>
      <c r="Q32" s="77"/>
      <c r="R32" s="77"/>
      <c r="S32" s="479"/>
      <c r="T32" s="479"/>
      <c r="U32" s="119"/>
      <c r="V32" s="116">
        <v>19</v>
      </c>
      <c r="W32" s="120" t="s">
        <v>44</v>
      </c>
      <c r="X32" s="118"/>
      <c r="Y32" s="119"/>
      <c r="Z32" s="116"/>
      <c r="AA32" s="116"/>
      <c r="AB32" s="118"/>
      <c r="AC32" s="119">
        <v>9</v>
      </c>
      <c r="AD32" s="120" t="s">
        <v>51</v>
      </c>
      <c r="AE32" s="116"/>
      <c r="AF32" s="479"/>
      <c r="AG32" s="118"/>
      <c r="AH32" s="119"/>
      <c r="AI32" s="116"/>
      <c r="AJ32" s="479"/>
      <c r="AK32" s="117"/>
      <c r="AL32" s="479"/>
      <c r="AM32" s="117" t="s">
        <v>201</v>
      </c>
      <c r="AN32" s="482"/>
      <c r="AO32" s="116"/>
      <c r="AP32" s="116"/>
      <c r="AQ32" s="118" t="s">
        <v>202</v>
      </c>
      <c r="AR32" s="119"/>
      <c r="AS32" s="116"/>
      <c r="AT32" s="116"/>
      <c r="AU32" s="116"/>
      <c r="AV32" s="121"/>
    </row>
    <row r="33" spans="1:48" ht="15" customHeight="1" x14ac:dyDescent="0.25">
      <c r="A33" s="490"/>
      <c r="B33" s="484" t="s">
        <v>221</v>
      </c>
      <c r="C33" s="76"/>
      <c r="D33" s="77"/>
      <c r="E33" s="77"/>
      <c r="F33" s="78"/>
      <c r="G33" s="79"/>
      <c r="H33" s="80"/>
      <c r="I33" s="77"/>
      <c r="J33" s="77"/>
      <c r="K33" s="79"/>
      <c r="L33" s="80" t="s">
        <v>9</v>
      </c>
      <c r="M33" s="479"/>
      <c r="N33" s="77"/>
      <c r="O33" s="78"/>
      <c r="P33" s="81"/>
      <c r="Q33" s="77"/>
      <c r="R33" s="77"/>
      <c r="S33" s="479"/>
      <c r="T33" s="479"/>
      <c r="U33" s="80" t="s">
        <v>16</v>
      </c>
      <c r="V33" s="77"/>
      <c r="W33" s="77"/>
      <c r="X33" s="79"/>
      <c r="Y33" s="80"/>
      <c r="Z33" s="77"/>
      <c r="AA33" s="77"/>
      <c r="AB33" s="79" t="s">
        <v>23</v>
      </c>
      <c r="AC33" s="80"/>
      <c r="AD33" s="77"/>
      <c r="AE33" s="77" t="s">
        <v>200</v>
      </c>
      <c r="AF33" s="479"/>
      <c r="AG33" s="79"/>
      <c r="AH33" s="80"/>
      <c r="AI33" s="77"/>
      <c r="AJ33" s="479"/>
      <c r="AK33" s="78"/>
      <c r="AL33" s="479"/>
      <c r="AM33" s="78" t="s">
        <v>201</v>
      </c>
      <c r="AN33" s="482"/>
      <c r="AO33" s="77"/>
      <c r="AP33" s="77"/>
      <c r="AQ33" s="79" t="s">
        <v>202</v>
      </c>
      <c r="AR33" s="80"/>
      <c r="AS33" s="77"/>
      <c r="AT33" s="77"/>
      <c r="AU33" s="77"/>
      <c r="AV33" s="82"/>
    </row>
    <row r="34" spans="1:48" ht="15" customHeight="1" x14ac:dyDescent="0.25">
      <c r="A34" s="490"/>
      <c r="B34" s="485"/>
      <c r="C34" s="62"/>
      <c r="D34" s="63"/>
      <c r="E34" s="63"/>
      <c r="F34" s="64"/>
      <c r="G34" s="65"/>
      <c r="H34" s="66"/>
      <c r="I34" s="63"/>
      <c r="J34" s="63"/>
      <c r="K34" s="65"/>
      <c r="L34" s="66">
        <v>2</v>
      </c>
      <c r="M34" s="479"/>
      <c r="N34" s="63"/>
      <c r="O34" s="64"/>
      <c r="P34" s="67"/>
      <c r="Q34" s="63"/>
      <c r="R34" s="63"/>
      <c r="S34" s="479"/>
      <c r="T34" s="479"/>
      <c r="U34" s="66">
        <v>4</v>
      </c>
      <c r="V34" s="63"/>
      <c r="W34" s="63"/>
      <c r="X34" s="65"/>
      <c r="Y34" s="66"/>
      <c r="Z34" s="63"/>
      <c r="AA34" s="63"/>
      <c r="AB34" s="65">
        <v>22</v>
      </c>
      <c r="AC34" s="66"/>
      <c r="AD34" s="63"/>
      <c r="AE34" s="63">
        <v>16</v>
      </c>
      <c r="AF34" s="479"/>
      <c r="AG34" s="65"/>
      <c r="AH34" s="66"/>
      <c r="AI34" s="63"/>
      <c r="AJ34" s="479"/>
      <c r="AK34" s="64"/>
      <c r="AL34" s="479"/>
      <c r="AM34" s="64">
        <v>4</v>
      </c>
      <c r="AN34" s="482"/>
      <c r="AO34" s="63"/>
      <c r="AP34" s="63"/>
      <c r="AQ34" s="65">
        <v>25</v>
      </c>
      <c r="AR34" s="66"/>
      <c r="AS34" s="63"/>
      <c r="AT34" s="63"/>
      <c r="AU34" s="63"/>
      <c r="AV34" s="68"/>
    </row>
    <row r="35" spans="1:48" ht="15" customHeight="1" x14ac:dyDescent="0.25">
      <c r="A35" s="490"/>
      <c r="B35" s="486" t="s">
        <v>222</v>
      </c>
      <c r="C35" s="70"/>
      <c r="D35" s="58"/>
      <c r="E35" s="58"/>
      <c r="F35" s="71"/>
      <c r="G35" s="72"/>
      <c r="H35" s="73"/>
      <c r="I35" s="58"/>
      <c r="J35" s="58"/>
      <c r="K35" s="72"/>
      <c r="L35" s="73" t="s">
        <v>9</v>
      </c>
      <c r="M35" s="479"/>
      <c r="N35" s="77"/>
      <c r="O35" s="71"/>
      <c r="P35" s="59"/>
      <c r="Q35" s="77"/>
      <c r="R35" s="77"/>
      <c r="S35" s="479"/>
      <c r="T35" s="479"/>
      <c r="U35" s="80" t="s">
        <v>16</v>
      </c>
      <c r="V35" s="58"/>
      <c r="W35" s="58"/>
      <c r="X35" s="72"/>
      <c r="Y35" s="73"/>
      <c r="Z35" s="58"/>
      <c r="AA35" s="58"/>
      <c r="AB35" s="79" t="s">
        <v>23</v>
      </c>
      <c r="AC35" s="73"/>
      <c r="AD35" s="58"/>
      <c r="AE35" s="58" t="s">
        <v>200</v>
      </c>
      <c r="AF35" s="479"/>
      <c r="AG35" s="72"/>
      <c r="AH35" s="73"/>
      <c r="AI35" s="58"/>
      <c r="AJ35" s="479"/>
      <c r="AK35" s="71"/>
      <c r="AL35" s="479"/>
      <c r="AM35" s="71"/>
      <c r="AN35" s="482"/>
      <c r="AO35" s="58"/>
      <c r="AP35" s="58"/>
      <c r="AQ35" s="72" t="s">
        <v>201</v>
      </c>
      <c r="AR35" s="73"/>
      <c r="AS35" s="58"/>
      <c r="AT35" s="58"/>
      <c r="AU35" s="58"/>
      <c r="AV35" s="74" t="s">
        <v>223</v>
      </c>
    </row>
    <row r="36" spans="1:48" ht="15" customHeight="1" x14ac:dyDescent="0.25">
      <c r="A36" s="490"/>
      <c r="B36" s="485"/>
      <c r="C36" s="62"/>
      <c r="D36" s="63"/>
      <c r="E36" s="63"/>
      <c r="F36" s="64"/>
      <c r="G36" s="65"/>
      <c r="H36" s="66"/>
      <c r="I36" s="63"/>
      <c r="J36" s="63"/>
      <c r="K36" s="65"/>
      <c r="L36" s="66">
        <v>2</v>
      </c>
      <c r="M36" s="479"/>
      <c r="N36" s="63"/>
      <c r="O36" s="64"/>
      <c r="P36" s="67"/>
      <c r="Q36" s="63"/>
      <c r="R36" s="63"/>
      <c r="S36" s="479"/>
      <c r="T36" s="479"/>
      <c r="U36" s="66">
        <v>4</v>
      </c>
      <c r="V36" s="63"/>
      <c r="W36" s="63"/>
      <c r="X36" s="65"/>
      <c r="Y36" s="66"/>
      <c r="Z36" s="63"/>
      <c r="AA36" s="63"/>
      <c r="AB36" s="65">
        <v>22</v>
      </c>
      <c r="AC36" s="66"/>
      <c r="AD36" s="63"/>
      <c r="AE36" s="63">
        <v>16</v>
      </c>
      <c r="AF36" s="479"/>
      <c r="AG36" s="65"/>
      <c r="AH36" s="66"/>
      <c r="AI36" s="63"/>
      <c r="AJ36" s="479"/>
      <c r="AK36" s="64"/>
      <c r="AL36" s="479"/>
      <c r="AM36" s="64"/>
      <c r="AN36" s="482"/>
      <c r="AO36" s="63"/>
      <c r="AP36" s="63"/>
      <c r="AQ36" s="65">
        <v>25</v>
      </c>
      <c r="AR36" s="66"/>
      <c r="AS36" s="63"/>
      <c r="AT36" s="63"/>
      <c r="AU36" s="63"/>
      <c r="AV36" s="68">
        <v>29</v>
      </c>
    </row>
    <row r="37" spans="1:48" ht="15" customHeight="1" x14ac:dyDescent="0.25">
      <c r="A37" s="490"/>
      <c r="B37" s="486" t="s">
        <v>224</v>
      </c>
      <c r="C37" s="70"/>
      <c r="D37" s="58"/>
      <c r="E37" s="58"/>
      <c r="F37" s="71"/>
      <c r="G37" s="72"/>
      <c r="H37" s="73"/>
      <c r="I37" s="58"/>
      <c r="J37" s="58"/>
      <c r="K37" s="72"/>
      <c r="L37" s="73" t="s">
        <v>9</v>
      </c>
      <c r="M37" s="479"/>
      <c r="N37" s="77"/>
      <c r="O37" s="71"/>
      <c r="P37" s="59"/>
      <c r="Q37" s="77"/>
      <c r="R37" s="77"/>
      <c r="S37" s="479"/>
      <c r="T37" s="479"/>
      <c r="U37" s="80" t="s">
        <v>16</v>
      </c>
      <c r="V37" s="58"/>
      <c r="W37" s="58"/>
      <c r="X37" s="72"/>
      <c r="Y37" s="73"/>
      <c r="Z37" s="58"/>
      <c r="AA37" s="58"/>
      <c r="AB37" s="79" t="s">
        <v>23</v>
      </c>
      <c r="AC37" s="73"/>
      <c r="AD37" s="58"/>
      <c r="AE37" s="58" t="s">
        <v>200</v>
      </c>
      <c r="AF37" s="479"/>
      <c r="AG37" s="72"/>
      <c r="AH37" s="73"/>
      <c r="AI37" s="58"/>
      <c r="AJ37" s="479"/>
      <c r="AK37" s="71"/>
      <c r="AL37" s="479"/>
      <c r="AM37" s="71"/>
      <c r="AN37" s="482"/>
      <c r="AO37" s="58"/>
      <c r="AP37" s="58"/>
      <c r="AQ37" s="72" t="s">
        <v>201</v>
      </c>
      <c r="AR37" s="73"/>
      <c r="AS37" s="58"/>
      <c r="AT37" s="58"/>
      <c r="AU37" s="58"/>
      <c r="AV37" s="74"/>
    </row>
    <row r="38" spans="1:48" ht="15" customHeight="1" thickBot="1" x14ac:dyDescent="0.3">
      <c r="A38" s="491"/>
      <c r="B38" s="488"/>
      <c r="C38" s="62"/>
      <c r="D38" s="63"/>
      <c r="E38" s="63"/>
      <c r="F38" s="64"/>
      <c r="G38" s="65"/>
      <c r="H38" s="66"/>
      <c r="I38" s="63"/>
      <c r="J38" s="63"/>
      <c r="K38" s="65"/>
      <c r="L38" s="66">
        <v>2</v>
      </c>
      <c r="M38" s="479"/>
      <c r="N38" s="63"/>
      <c r="O38" s="64"/>
      <c r="P38" s="67"/>
      <c r="Q38" s="63"/>
      <c r="R38" s="63"/>
      <c r="S38" s="479"/>
      <c r="T38" s="479"/>
      <c r="U38" s="111">
        <v>4</v>
      </c>
      <c r="V38" s="63"/>
      <c r="W38" s="63"/>
      <c r="X38" s="65"/>
      <c r="Y38" s="66"/>
      <c r="Z38" s="63"/>
      <c r="AA38" s="63"/>
      <c r="AB38" s="110">
        <v>22</v>
      </c>
      <c r="AC38" s="66"/>
      <c r="AD38" s="63"/>
      <c r="AE38" s="108">
        <v>16</v>
      </c>
      <c r="AF38" s="479"/>
      <c r="AG38" s="65"/>
      <c r="AH38" s="66"/>
      <c r="AI38" s="63"/>
      <c r="AJ38" s="479"/>
      <c r="AK38" s="64"/>
      <c r="AL38" s="479"/>
      <c r="AM38" s="64"/>
      <c r="AN38" s="482"/>
      <c r="AO38" s="63"/>
      <c r="AP38" s="63"/>
      <c r="AQ38" s="65">
        <v>25</v>
      </c>
      <c r="AR38" s="66"/>
      <c r="AS38" s="63"/>
      <c r="AT38" s="63"/>
      <c r="AU38" s="63"/>
      <c r="AV38" s="68"/>
    </row>
    <row r="39" spans="1:48" ht="15" customHeight="1" thickBot="1" x14ac:dyDescent="0.3">
      <c r="A39" s="492" t="s">
        <v>237</v>
      </c>
      <c r="B39" s="497" t="s">
        <v>238</v>
      </c>
      <c r="C39" s="122"/>
      <c r="D39" s="123"/>
      <c r="E39" s="123"/>
      <c r="F39" s="124"/>
      <c r="G39" s="125"/>
      <c r="H39" s="126"/>
      <c r="I39" s="123"/>
      <c r="J39" s="123" t="s">
        <v>239</v>
      </c>
      <c r="K39" s="125"/>
      <c r="L39" s="126"/>
      <c r="M39" s="479"/>
      <c r="N39" s="123" t="s">
        <v>240</v>
      </c>
      <c r="O39" s="124"/>
      <c r="P39" s="127"/>
      <c r="Q39" s="123"/>
      <c r="R39" s="123"/>
      <c r="S39" s="479"/>
      <c r="T39" s="479"/>
      <c r="U39" s="126"/>
      <c r="V39" s="123" t="s">
        <v>241</v>
      </c>
      <c r="W39" s="123"/>
      <c r="X39" s="125"/>
      <c r="Y39" s="126"/>
      <c r="Z39" s="123" t="s">
        <v>242</v>
      </c>
      <c r="AA39" s="123" t="s">
        <v>9</v>
      </c>
      <c r="AB39" s="125"/>
      <c r="AC39" s="126"/>
      <c r="AD39" s="123" t="s">
        <v>243</v>
      </c>
      <c r="AE39" s="123" t="s">
        <v>16</v>
      </c>
      <c r="AF39" s="479"/>
      <c r="AG39" s="125" t="s">
        <v>23</v>
      </c>
      <c r="AH39" s="123"/>
      <c r="AI39" s="123" t="s">
        <v>200</v>
      </c>
      <c r="AJ39" s="479"/>
      <c r="AK39" s="124"/>
      <c r="AL39" s="479"/>
      <c r="AM39" s="124" t="s">
        <v>201</v>
      </c>
      <c r="AN39" s="482"/>
      <c r="AO39" s="123"/>
      <c r="AP39" s="123"/>
      <c r="AQ39" s="125"/>
      <c r="AR39" s="126"/>
      <c r="AS39" s="123" t="s">
        <v>202</v>
      </c>
      <c r="AT39" s="123"/>
      <c r="AU39" s="123"/>
      <c r="AV39" s="128"/>
    </row>
    <row r="40" spans="1:48" ht="15" customHeight="1" thickBot="1" x14ac:dyDescent="0.3">
      <c r="A40" s="492"/>
      <c r="B40" s="498"/>
      <c r="C40" s="62"/>
      <c r="D40" s="63"/>
      <c r="E40" s="63"/>
      <c r="F40" s="64"/>
      <c r="G40" s="65"/>
      <c r="H40" s="66"/>
      <c r="I40" s="63"/>
      <c r="J40" s="63"/>
      <c r="K40" s="65"/>
      <c r="L40" s="66"/>
      <c r="M40" s="479"/>
      <c r="N40" s="63"/>
      <c r="O40" s="64"/>
      <c r="P40" s="67"/>
      <c r="Q40" s="63"/>
      <c r="R40" s="63"/>
      <c r="S40" s="479"/>
      <c r="T40" s="479"/>
      <c r="U40" s="66"/>
      <c r="V40" s="63"/>
      <c r="W40" s="63"/>
      <c r="X40" s="65"/>
      <c r="Y40" s="66"/>
      <c r="Z40" s="63"/>
      <c r="AA40" s="63">
        <v>16</v>
      </c>
      <c r="AB40" s="65"/>
      <c r="AC40" s="66"/>
      <c r="AD40" s="63"/>
      <c r="AE40" s="63">
        <v>16</v>
      </c>
      <c r="AF40" s="479"/>
      <c r="AG40" s="65">
        <v>30</v>
      </c>
      <c r="AH40" s="66"/>
      <c r="AI40" s="63">
        <v>13</v>
      </c>
      <c r="AJ40" s="479"/>
      <c r="AK40" s="64"/>
      <c r="AL40" s="479"/>
      <c r="AM40" s="64">
        <v>4</v>
      </c>
      <c r="AN40" s="482"/>
      <c r="AO40" s="63"/>
      <c r="AP40" s="63"/>
      <c r="AQ40" s="65"/>
      <c r="AR40" s="66"/>
      <c r="AS40" s="63">
        <v>8</v>
      </c>
      <c r="AT40" s="63"/>
      <c r="AU40" s="63"/>
      <c r="AV40" s="68"/>
    </row>
    <row r="41" spans="1:48" ht="15" customHeight="1" thickBot="1" x14ac:dyDescent="0.3">
      <c r="A41" s="492"/>
      <c r="B41" s="499" t="s">
        <v>244</v>
      </c>
      <c r="C41" s="70"/>
      <c r="D41" s="58"/>
      <c r="E41" s="58"/>
      <c r="F41" s="71"/>
      <c r="G41" s="72"/>
      <c r="H41" s="73"/>
      <c r="I41" s="58"/>
      <c r="J41" s="58"/>
      <c r="K41" s="72"/>
      <c r="L41" s="73"/>
      <c r="M41" s="479"/>
      <c r="N41" s="58"/>
      <c r="O41" s="71"/>
      <c r="P41" s="59"/>
      <c r="Q41" s="58"/>
      <c r="R41" s="58"/>
      <c r="S41" s="479"/>
      <c r="T41" s="479"/>
      <c r="U41" s="73"/>
      <c r="V41" s="58"/>
      <c r="W41" s="58"/>
      <c r="X41" s="72"/>
      <c r="Y41" s="73"/>
      <c r="Z41" s="58"/>
      <c r="AA41" s="58"/>
      <c r="AB41" s="72"/>
      <c r="AC41" s="73"/>
      <c r="AD41" s="58"/>
      <c r="AE41" s="58"/>
      <c r="AF41" s="479"/>
      <c r="AG41" s="72"/>
      <c r="AH41" s="73"/>
      <c r="AI41" s="58"/>
      <c r="AJ41" s="479"/>
      <c r="AK41" s="71" t="s">
        <v>9</v>
      </c>
      <c r="AL41" s="479"/>
      <c r="AM41" s="58"/>
      <c r="AN41" s="482"/>
      <c r="AO41" s="58"/>
      <c r="AP41" s="58" t="s">
        <v>16</v>
      </c>
      <c r="AQ41" s="72"/>
      <c r="AR41" s="73" t="s">
        <v>23</v>
      </c>
      <c r="AS41" s="58"/>
      <c r="AT41" s="58"/>
      <c r="AU41" s="58" t="s">
        <v>200</v>
      </c>
      <c r="AV41" s="74"/>
    </row>
    <row r="42" spans="1:48" ht="15" customHeight="1" thickBot="1" x14ac:dyDescent="0.3">
      <c r="A42" s="492"/>
      <c r="B42" s="498"/>
      <c r="C42" s="62"/>
      <c r="D42" s="63"/>
      <c r="E42" s="63"/>
      <c r="F42" s="64"/>
      <c r="G42" s="65"/>
      <c r="H42" s="66"/>
      <c r="I42" s="63"/>
      <c r="J42" s="63"/>
      <c r="K42" s="65"/>
      <c r="L42" s="66"/>
      <c r="M42" s="479"/>
      <c r="N42" s="63"/>
      <c r="O42" s="64"/>
      <c r="P42" s="67"/>
      <c r="Q42" s="63"/>
      <c r="R42" s="63"/>
      <c r="S42" s="479"/>
      <c r="T42" s="479"/>
      <c r="U42" s="66"/>
      <c r="V42" s="63"/>
      <c r="W42" s="63"/>
      <c r="X42" s="65"/>
      <c r="Y42" s="66"/>
      <c r="Z42" s="63"/>
      <c r="AA42" s="63"/>
      <c r="AB42" s="65"/>
      <c r="AC42" s="66"/>
      <c r="AD42" s="63"/>
      <c r="AE42" s="63"/>
      <c r="AF42" s="479"/>
      <c r="AG42" s="65"/>
      <c r="AH42" s="66"/>
      <c r="AI42" s="63"/>
      <c r="AJ42" s="479"/>
      <c r="AK42" s="64">
        <v>26</v>
      </c>
      <c r="AL42" s="479"/>
      <c r="AM42" s="63"/>
      <c r="AN42" s="482"/>
      <c r="AO42" s="63"/>
      <c r="AP42" s="63">
        <v>17</v>
      </c>
      <c r="AQ42" s="65"/>
      <c r="AR42" s="66">
        <v>31</v>
      </c>
      <c r="AS42" s="63"/>
      <c r="AT42" s="63"/>
      <c r="AU42" s="63">
        <v>22</v>
      </c>
      <c r="AV42" s="68"/>
    </row>
    <row r="43" spans="1:48" ht="15.75" thickBot="1" x14ac:dyDescent="0.3">
      <c r="A43" s="492"/>
      <c r="B43" s="499" t="s">
        <v>245</v>
      </c>
      <c r="C43" s="70"/>
      <c r="D43" s="58"/>
      <c r="E43" s="58"/>
      <c r="F43" s="71"/>
      <c r="G43" s="72"/>
      <c r="H43" s="73"/>
      <c r="I43" s="58"/>
      <c r="J43" s="58"/>
      <c r="K43" s="72"/>
      <c r="L43" s="73"/>
      <c r="M43" s="479"/>
      <c r="N43" s="58"/>
      <c r="O43" s="71" t="s">
        <v>9</v>
      </c>
      <c r="P43" s="59"/>
      <c r="Q43" s="58" t="s">
        <v>16</v>
      </c>
      <c r="R43" s="58"/>
      <c r="S43" s="479"/>
      <c r="T43" s="479"/>
      <c r="U43" s="73"/>
      <c r="V43" s="58"/>
      <c r="W43" s="58" t="s">
        <v>23</v>
      </c>
      <c r="X43" s="72"/>
      <c r="Y43" s="73" t="s">
        <v>200</v>
      </c>
      <c r="Z43" s="58"/>
      <c r="AA43" s="58"/>
      <c r="AB43" s="72" t="s">
        <v>201</v>
      </c>
      <c r="AC43" s="73"/>
      <c r="AD43" s="58"/>
      <c r="AE43" s="58"/>
      <c r="AF43" s="479"/>
      <c r="AG43" s="72"/>
      <c r="AH43" s="73"/>
      <c r="AI43" s="58"/>
      <c r="AJ43" s="479"/>
      <c r="AK43" s="71"/>
      <c r="AL43" s="479"/>
      <c r="AM43" s="58"/>
      <c r="AN43" s="482"/>
      <c r="AO43" s="58"/>
      <c r="AP43" s="58"/>
      <c r="AQ43" s="72"/>
      <c r="AR43" s="73"/>
      <c r="AS43" s="58"/>
      <c r="AT43" s="58"/>
      <c r="AU43" s="58"/>
      <c r="AV43" s="74"/>
    </row>
    <row r="44" spans="1:48" ht="15.75" thickBot="1" x14ac:dyDescent="0.3">
      <c r="A44" s="493"/>
      <c r="B44" s="500"/>
      <c r="C44" s="62"/>
      <c r="D44" s="63"/>
      <c r="E44" s="63"/>
      <c r="F44" s="64"/>
      <c r="G44" s="65"/>
      <c r="H44" s="66"/>
      <c r="I44" s="63"/>
      <c r="J44" s="63"/>
      <c r="K44" s="65"/>
      <c r="L44" s="66"/>
      <c r="M44" s="479"/>
      <c r="N44" s="63"/>
      <c r="O44" s="64">
        <v>24</v>
      </c>
      <c r="P44" s="67"/>
      <c r="Q44" s="63">
        <v>8</v>
      </c>
      <c r="R44" s="63"/>
      <c r="S44" s="479"/>
      <c r="T44" s="479"/>
      <c r="U44" s="66"/>
      <c r="V44" s="63"/>
      <c r="W44" s="63">
        <v>19</v>
      </c>
      <c r="X44" s="65"/>
      <c r="Y44" s="66">
        <v>2</v>
      </c>
      <c r="Z44" s="63"/>
      <c r="AA44" s="63"/>
      <c r="AB44" s="65">
        <v>23</v>
      </c>
      <c r="AC44" s="66"/>
      <c r="AD44" s="63"/>
      <c r="AE44" s="63"/>
      <c r="AF44" s="479"/>
      <c r="AG44" s="65"/>
      <c r="AH44" s="66"/>
      <c r="AI44" s="63"/>
      <c r="AJ44" s="479"/>
      <c r="AK44" s="64"/>
      <c r="AL44" s="479"/>
      <c r="AM44" s="63"/>
      <c r="AN44" s="482"/>
      <c r="AO44" s="63"/>
      <c r="AP44" s="63"/>
      <c r="AQ44" s="65"/>
      <c r="AR44" s="66"/>
      <c r="AS44" s="63"/>
      <c r="AT44" s="63"/>
      <c r="AU44" s="63"/>
      <c r="AV44" s="68"/>
    </row>
    <row r="45" spans="1:48" ht="15.75" thickBot="1" x14ac:dyDescent="0.3">
      <c r="A45" s="501" t="s">
        <v>246</v>
      </c>
      <c r="B45" s="130" t="s">
        <v>247</v>
      </c>
      <c r="C45" s="122"/>
      <c r="D45" s="123"/>
      <c r="E45" s="123"/>
      <c r="F45" s="124"/>
      <c r="G45" s="125"/>
      <c r="H45" s="126"/>
      <c r="I45" s="123"/>
      <c r="J45" s="123"/>
      <c r="K45" s="125"/>
      <c r="L45" s="126"/>
      <c r="M45" s="479"/>
      <c r="N45" s="123"/>
      <c r="O45" s="124"/>
      <c r="P45" s="126"/>
      <c r="Q45" s="123"/>
      <c r="R45" s="123"/>
      <c r="S45" s="479"/>
      <c r="T45" s="479"/>
      <c r="U45" s="126"/>
      <c r="V45" s="123"/>
      <c r="W45" s="123"/>
      <c r="X45" s="125"/>
      <c r="Y45" s="126"/>
      <c r="Z45" s="123"/>
      <c r="AA45" s="123"/>
      <c r="AB45" s="125"/>
      <c r="AC45" s="126"/>
      <c r="AD45" s="123"/>
      <c r="AE45" s="123"/>
      <c r="AF45" s="479"/>
      <c r="AG45" s="125"/>
      <c r="AH45" s="126"/>
      <c r="AI45" s="123"/>
      <c r="AJ45" s="131"/>
      <c r="AK45" s="124"/>
      <c r="AL45" s="479"/>
      <c r="AM45" s="123"/>
      <c r="AN45" s="482"/>
      <c r="AO45" s="123"/>
      <c r="AP45" s="123"/>
      <c r="AQ45" s="125"/>
      <c r="AR45" s="126"/>
      <c r="AS45" s="123"/>
      <c r="AT45" s="123"/>
      <c r="AU45" s="123"/>
      <c r="AV45" s="128"/>
    </row>
    <row r="46" spans="1:48" ht="15.75" thickBot="1" x14ac:dyDescent="0.3">
      <c r="A46" s="502"/>
      <c r="B46" s="132" t="s">
        <v>214</v>
      </c>
      <c r="C46" s="84"/>
      <c r="D46" s="85"/>
      <c r="E46" s="85"/>
      <c r="F46" s="86"/>
      <c r="G46" s="87"/>
      <c r="H46" s="88"/>
      <c r="I46" s="85"/>
      <c r="J46" s="85"/>
      <c r="K46" s="87"/>
      <c r="L46" s="88"/>
      <c r="M46" s="480"/>
      <c r="N46" s="85"/>
      <c r="O46" s="86"/>
      <c r="P46" s="88"/>
      <c r="Q46" s="85"/>
      <c r="R46" s="85"/>
      <c r="S46" s="480"/>
      <c r="T46" s="480"/>
      <c r="U46" s="88"/>
      <c r="V46" s="85"/>
      <c r="W46" s="85"/>
      <c r="X46" s="87"/>
      <c r="Y46" s="88"/>
      <c r="Z46" s="85"/>
      <c r="AA46" s="85"/>
      <c r="AB46" s="87"/>
      <c r="AC46" s="88"/>
      <c r="AD46" s="85"/>
      <c r="AE46" s="85"/>
      <c r="AF46" s="480"/>
      <c r="AG46" s="87"/>
      <c r="AH46" s="88"/>
      <c r="AI46" s="85"/>
      <c r="AJ46" s="133"/>
      <c r="AK46" s="86"/>
      <c r="AL46" s="480"/>
      <c r="AM46" s="85"/>
      <c r="AN46" s="483"/>
      <c r="AO46" s="85"/>
      <c r="AP46" s="85"/>
      <c r="AQ46" s="87"/>
      <c r="AR46" s="88"/>
      <c r="AS46" s="85"/>
      <c r="AT46" s="85"/>
      <c r="AU46" s="85"/>
      <c r="AV46" s="91"/>
    </row>
    <row r="47" spans="1:48" ht="14.25" customHeight="1" thickBot="1" x14ac:dyDescent="0.3">
      <c r="A47" s="503" t="s">
        <v>248</v>
      </c>
      <c r="B47" s="504"/>
      <c r="C47" s="134">
        <v>1</v>
      </c>
      <c r="D47" s="135">
        <v>8</v>
      </c>
      <c r="E47" s="135">
        <v>15</v>
      </c>
      <c r="F47" s="136">
        <v>22</v>
      </c>
      <c r="G47" s="137">
        <v>29</v>
      </c>
      <c r="H47" s="138">
        <v>6</v>
      </c>
      <c r="I47" s="135">
        <v>13</v>
      </c>
      <c r="J47" s="139">
        <v>20</v>
      </c>
      <c r="K47" s="140">
        <v>27</v>
      </c>
      <c r="L47" s="141">
        <v>3</v>
      </c>
      <c r="M47" s="135">
        <v>10</v>
      </c>
      <c r="N47" s="135">
        <v>17</v>
      </c>
      <c r="O47" s="142">
        <v>24</v>
      </c>
      <c r="P47" s="143">
        <v>1</v>
      </c>
      <c r="Q47" s="144">
        <v>8</v>
      </c>
      <c r="R47" s="144">
        <v>15</v>
      </c>
      <c r="S47" s="145">
        <v>22</v>
      </c>
      <c r="T47" s="146">
        <v>29</v>
      </c>
      <c r="U47" s="147">
        <v>5</v>
      </c>
      <c r="V47" s="135">
        <v>12</v>
      </c>
      <c r="W47" s="136">
        <v>19</v>
      </c>
      <c r="X47" s="136">
        <v>26</v>
      </c>
      <c r="Y47" s="148">
        <v>2</v>
      </c>
      <c r="Z47" s="141">
        <v>9</v>
      </c>
      <c r="AA47" s="149">
        <v>16</v>
      </c>
      <c r="AB47" s="140">
        <v>23</v>
      </c>
      <c r="AC47" s="150">
        <v>2</v>
      </c>
      <c r="AD47" s="135">
        <v>9</v>
      </c>
      <c r="AE47" s="136">
        <v>16</v>
      </c>
      <c r="AF47" s="136">
        <v>23</v>
      </c>
      <c r="AG47" s="142">
        <v>30</v>
      </c>
      <c r="AH47" s="147">
        <v>6</v>
      </c>
      <c r="AI47" s="149">
        <v>13</v>
      </c>
      <c r="AJ47" s="141">
        <v>20</v>
      </c>
      <c r="AK47" s="136">
        <v>27</v>
      </c>
      <c r="AL47" s="151">
        <v>45413</v>
      </c>
      <c r="AM47" s="138">
        <v>4</v>
      </c>
      <c r="AN47" s="138">
        <v>45420</v>
      </c>
      <c r="AO47" s="138">
        <v>11</v>
      </c>
      <c r="AP47" s="135">
        <v>18</v>
      </c>
      <c r="AQ47" s="136">
        <v>25</v>
      </c>
      <c r="AR47" s="148">
        <v>1</v>
      </c>
      <c r="AS47" s="138">
        <v>8</v>
      </c>
      <c r="AT47" s="138">
        <v>15</v>
      </c>
      <c r="AU47" s="135">
        <v>22</v>
      </c>
      <c r="AV47" s="152">
        <v>29</v>
      </c>
    </row>
    <row r="48" spans="1:48" ht="26.25" customHeight="1" thickBot="1" x14ac:dyDescent="0.3">
      <c r="A48" s="153"/>
      <c r="B48" s="153"/>
      <c r="C48" s="505" t="s">
        <v>204</v>
      </c>
      <c r="D48" s="506"/>
      <c r="E48" s="506"/>
      <c r="F48" s="506"/>
      <c r="G48" s="507"/>
      <c r="H48" s="513" t="s">
        <v>205</v>
      </c>
      <c r="I48" s="514"/>
      <c r="J48" s="514"/>
      <c r="K48" s="527"/>
      <c r="L48" s="494" t="s">
        <v>206</v>
      </c>
      <c r="M48" s="495"/>
      <c r="N48" s="495"/>
      <c r="O48" s="496"/>
      <c r="P48" s="513" t="s">
        <v>207</v>
      </c>
      <c r="Q48" s="514"/>
      <c r="R48" s="514"/>
      <c r="S48" s="514"/>
      <c r="T48" s="527"/>
      <c r="U48" s="494" t="s">
        <v>208</v>
      </c>
      <c r="V48" s="495"/>
      <c r="W48" s="495"/>
      <c r="X48" s="495"/>
      <c r="Y48" s="513" t="s">
        <v>209</v>
      </c>
      <c r="Z48" s="514"/>
      <c r="AA48" s="514"/>
      <c r="AB48" s="527"/>
      <c r="AC48" s="494" t="s">
        <v>210</v>
      </c>
      <c r="AD48" s="495"/>
      <c r="AE48" s="495"/>
      <c r="AF48" s="495"/>
      <c r="AG48" s="496"/>
      <c r="AH48" s="513" t="s">
        <v>211</v>
      </c>
      <c r="AI48" s="514"/>
      <c r="AJ48" s="514"/>
      <c r="AK48" s="514"/>
      <c r="AL48" s="494" t="s">
        <v>212</v>
      </c>
      <c r="AM48" s="495"/>
      <c r="AN48" s="495"/>
      <c r="AO48" s="495"/>
      <c r="AP48" s="495"/>
      <c r="AQ48" s="496"/>
      <c r="AR48" s="513" t="s">
        <v>213</v>
      </c>
      <c r="AS48" s="514"/>
      <c r="AT48" s="514"/>
      <c r="AU48" s="514"/>
      <c r="AV48" s="515"/>
    </row>
    <row r="49" spans="1:48" ht="13.5" customHeight="1" thickBo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48" ht="32.25" customHeight="1" thickBot="1" x14ac:dyDescent="0.3">
      <c r="A50" s="516"/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6"/>
      <c r="Q50" s="516"/>
      <c r="R50" s="516"/>
      <c r="S50" s="516"/>
      <c r="T50" s="516"/>
      <c r="U50" s="516"/>
      <c r="V50" s="516"/>
      <c r="W50" s="516"/>
      <c r="X50" s="516"/>
      <c r="Y50" s="516"/>
      <c r="Z50" s="516"/>
      <c r="AA50" s="516"/>
      <c r="AB50" s="516"/>
      <c r="AC50" s="516"/>
      <c r="AD50" s="516"/>
      <c r="AE50" s="516"/>
      <c r="AF50" s="516"/>
      <c r="AG50" s="516"/>
      <c r="AH50" s="516"/>
      <c r="AI50" s="516"/>
      <c r="AJ50" s="516"/>
      <c r="AK50" s="516"/>
      <c r="AL50" s="516"/>
      <c r="AM50" s="516"/>
      <c r="AN50" s="516"/>
      <c r="AO50" s="516"/>
      <c r="AP50" s="516"/>
      <c r="AQ50" s="516"/>
      <c r="AR50" s="516"/>
      <c r="AS50" s="516"/>
      <c r="AT50" s="516"/>
      <c r="AU50" s="516"/>
      <c r="AV50" s="516"/>
    </row>
    <row r="51" spans="1:48" ht="31.5" customHeight="1" thickBot="1" x14ac:dyDescent="0.3">
      <c r="A51" s="516"/>
      <c r="B51" s="516"/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447"/>
      <c r="AV51" s="447"/>
    </row>
    <row r="52" spans="1:48" ht="23.25" customHeight="1" x14ac:dyDescent="0.25">
      <c r="A52" s="448" t="s">
        <v>307</v>
      </c>
      <c r="B52" s="517" t="s">
        <v>249</v>
      </c>
      <c r="C52" s="519" t="s">
        <v>204</v>
      </c>
      <c r="D52" s="520"/>
      <c r="E52" s="520"/>
      <c r="F52" s="520"/>
      <c r="G52" s="521"/>
      <c r="H52" s="522" t="s">
        <v>205</v>
      </c>
      <c r="I52" s="523"/>
      <c r="J52" s="523"/>
      <c r="K52" s="524"/>
      <c r="L52" s="525" t="s">
        <v>206</v>
      </c>
      <c r="M52" s="525"/>
      <c r="N52" s="525"/>
      <c r="O52" s="525"/>
      <c r="P52" s="526" t="s">
        <v>207</v>
      </c>
      <c r="Q52" s="526"/>
      <c r="R52" s="526"/>
      <c r="S52" s="526"/>
      <c r="T52" s="526"/>
      <c r="U52" s="525" t="s">
        <v>208</v>
      </c>
      <c r="V52" s="525"/>
      <c r="W52" s="525"/>
      <c r="X52" s="525"/>
      <c r="Y52" s="526" t="s">
        <v>209</v>
      </c>
      <c r="Z52" s="526"/>
      <c r="AA52" s="526"/>
      <c r="AB52" s="526"/>
      <c r="AC52" s="525" t="s">
        <v>210</v>
      </c>
      <c r="AD52" s="525"/>
      <c r="AE52" s="525"/>
      <c r="AF52" s="525"/>
      <c r="AG52" s="525"/>
      <c r="AH52" s="522" t="s">
        <v>211</v>
      </c>
      <c r="AI52" s="523"/>
      <c r="AJ52" s="523"/>
      <c r="AK52" s="523"/>
      <c r="AL52" s="528" t="s">
        <v>212</v>
      </c>
      <c r="AM52" s="529"/>
      <c r="AN52" s="529"/>
      <c r="AO52" s="529"/>
      <c r="AP52" s="529"/>
      <c r="AQ52" s="530"/>
      <c r="AR52" s="511" t="s">
        <v>213</v>
      </c>
      <c r="AS52" s="511"/>
      <c r="AT52" s="511"/>
      <c r="AU52" s="511"/>
      <c r="AV52" s="512"/>
    </row>
    <row r="53" spans="1:48" ht="23.25" customHeight="1" thickBot="1" x14ac:dyDescent="0.3">
      <c r="A53" s="449"/>
      <c r="B53" s="518"/>
      <c r="C53" s="154">
        <f t="shared" ref="C53:AV53" si="0">C47</f>
        <v>1</v>
      </c>
      <c r="D53" s="155">
        <f t="shared" si="0"/>
        <v>8</v>
      </c>
      <c r="E53" s="155">
        <f t="shared" si="0"/>
        <v>15</v>
      </c>
      <c r="F53" s="155">
        <f t="shared" si="0"/>
        <v>22</v>
      </c>
      <c r="G53" s="156">
        <f t="shared" si="0"/>
        <v>29</v>
      </c>
      <c r="H53" s="155">
        <f t="shared" si="0"/>
        <v>6</v>
      </c>
      <c r="I53" s="155">
        <f t="shared" si="0"/>
        <v>13</v>
      </c>
      <c r="J53" s="155">
        <f t="shared" si="0"/>
        <v>20</v>
      </c>
      <c r="K53" s="156">
        <f t="shared" si="0"/>
        <v>27</v>
      </c>
      <c r="L53" s="155">
        <f t="shared" si="0"/>
        <v>3</v>
      </c>
      <c r="M53" s="155">
        <f t="shared" si="0"/>
        <v>10</v>
      </c>
      <c r="N53" s="155">
        <f t="shared" si="0"/>
        <v>17</v>
      </c>
      <c r="O53" s="156">
        <f t="shared" si="0"/>
        <v>24</v>
      </c>
      <c r="P53" s="157">
        <f t="shared" si="0"/>
        <v>1</v>
      </c>
      <c r="Q53" s="155">
        <f t="shared" si="0"/>
        <v>8</v>
      </c>
      <c r="R53" s="155">
        <f t="shared" si="0"/>
        <v>15</v>
      </c>
      <c r="S53" s="158">
        <f t="shared" si="0"/>
        <v>22</v>
      </c>
      <c r="T53" s="158">
        <f t="shared" si="0"/>
        <v>29</v>
      </c>
      <c r="U53" s="159">
        <f t="shared" si="0"/>
        <v>5</v>
      </c>
      <c r="V53" s="155">
        <f t="shared" si="0"/>
        <v>12</v>
      </c>
      <c r="W53" s="158">
        <f t="shared" si="0"/>
        <v>19</v>
      </c>
      <c r="X53" s="158">
        <f t="shared" si="0"/>
        <v>26</v>
      </c>
      <c r="Y53" s="157">
        <f t="shared" si="0"/>
        <v>2</v>
      </c>
      <c r="Z53" s="155">
        <f t="shared" si="0"/>
        <v>9</v>
      </c>
      <c r="AA53" s="160">
        <f t="shared" si="0"/>
        <v>16</v>
      </c>
      <c r="AB53" s="161">
        <f t="shared" si="0"/>
        <v>23</v>
      </c>
      <c r="AC53" s="159">
        <f t="shared" si="0"/>
        <v>2</v>
      </c>
      <c r="AD53" s="155">
        <f t="shared" si="0"/>
        <v>9</v>
      </c>
      <c r="AE53" s="155">
        <f t="shared" si="0"/>
        <v>16</v>
      </c>
      <c r="AF53" s="158">
        <f t="shared" si="0"/>
        <v>23</v>
      </c>
      <c r="AG53" s="156">
        <f t="shared" si="0"/>
        <v>30</v>
      </c>
      <c r="AH53" s="157">
        <f t="shared" si="0"/>
        <v>6</v>
      </c>
      <c r="AI53" s="160">
        <f t="shared" si="0"/>
        <v>13</v>
      </c>
      <c r="AJ53" s="534" t="s">
        <v>218</v>
      </c>
      <c r="AK53" s="158">
        <f t="shared" si="0"/>
        <v>27</v>
      </c>
      <c r="AL53" s="479" t="s">
        <v>219</v>
      </c>
      <c r="AM53" s="155">
        <f t="shared" si="0"/>
        <v>4</v>
      </c>
      <c r="AN53" s="479" t="s">
        <v>250</v>
      </c>
      <c r="AO53" s="158">
        <f t="shared" si="0"/>
        <v>11</v>
      </c>
      <c r="AP53" s="155">
        <f t="shared" si="0"/>
        <v>18</v>
      </c>
      <c r="AQ53" s="158">
        <f t="shared" si="0"/>
        <v>25</v>
      </c>
      <c r="AR53" s="157">
        <f t="shared" si="0"/>
        <v>1</v>
      </c>
      <c r="AS53" s="155">
        <f t="shared" si="0"/>
        <v>8</v>
      </c>
      <c r="AT53" s="155">
        <f t="shared" si="0"/>
        <v>15</v>
      </c>
      <c r="AU53" s="155">
        <f t="shared" si="0"/>
        <v>22</v>
      </c>
      <c r="AV53" s="162">
        <f t="shared" si="0"/>
        <v>29</v>
      </c>
    </row>
    <row r="54" spans="1:48" ht="16.5" customHeight="1" thickBot="1" x14ac:dyDescent="0.3">
      <c r="A54" s="531" t="s">
        <v>251</v>
      </c>
      <c r="B54" s="163" t="s">
        <v>252</v>
      </c>
      <c r="C54" s="164"/>
      <c r="D54" s="123"/>
      <c r="E54" s="123"/>
      <c r="F54" s="123"/>
      <c r="G54" s="125"/>
      <c r="H54" s="165"/>
      <c r="I54" s="123"/>
      <c r="J54" s="123"/>
      <c r="K54" s="125"/>
      <c r="L54" s="165"/>
      <c r="M54" s="123" t="s">
        <v>30</v>
      </c>
      <c r="N54" s="123"/>
      <c r="O54" s="125"/>
      <c r="P54" s="165"/>
      <c r="Q54" s="123"/>
      <c r="R54" s="124" t="s">
        <v>37</v>
      </c>
      <c r="S54" s="479" t="s">
        <v>215</v>
      </c>
      <c r="T54" s="532" t="s">
        <v>253</v>
      </c>
      <c r="U54" s="127"/>
      <c r="V54" s="123"/>
      <c r="W54" s="123"/>
      <c r="X54" s="125"/>
      <c r="Y54" s="165" t="s">
        <v>44</v>
      </c>
      <c r="Z54" s="123"/>
      <c r="AA54" s="123"/>
      <c r="AB54" s="125"/>
      <c r="AC54" s="165"/>
      <c r="AD54" s="123"/>
      <c r="AE54" s="123"/>
      <c r="AF54" s="123" t="s">
        <v>254</v>
      </c>
      <c r="AG54" s="125"/>
      <c r="AH54" s="165"/>
      <c r="AI54" s="123"/>
      <c r="AJ54" s="479"/>
      <c r="AK54" s="125" t="s">
        <v>201</v>
      </c>
      <c r="AL54" s="479"/>
      <c r="AM54" s="123"/>
      <c r="AN54" s="479"/>
      <c r="AO54" s="123"/>
      <c r="AP54" s="123"/>
      <c r="AQ54" s="125"/>
      <c r="AR54" s="165" t="s">
        <v>255</v>
      </c>
      <c r="AS54" s="123"/>
      <c r="AT54" s="167" t="s">
        <v>202</v>
      </c>
      <c r="AU54" s="123"/>
      <c r="AV54" s="128"/>
    </row>
    <row r="55" spans="1:48" ht="16.5" customHeight="1" thickBot="1" x14ac:dyDescent="0.3">
      <c r="A55" s="531"/>
      <c r="B55" s="163" t="s">
        <v>256</v>
      </c>
      <c r="C55" s="168"/>
      <c r="D55" s="169"/>
      <c r="E55" s="169"/>
      <c r="F55" s="169"/>
      <c r="G55" s="170"/>
      <c r="H55" s="171"/>
      <c r="I55" s="169"/>
      <c r="J55" s="169"/>
      <c r="K55" s="170"/>
      <c r="L55" s="171"/>
      <c r="M55" s="169">
        <v>9</v>
      </c>
      <c r="N55" s="169"/>
      <c r="O55" s="170"/>
      <c r="P55" s="171"/>
      <c r="Q55" s="169"/>
      <c r="R55" s="172">
        <v>14</v>
      </c>
      <c r="S55" s="479"/>
      <c r="T55" s="532"/>
      <c r="U55" s="173"/>
      <c r="V55" s="169"/>
      <c r="W55" s="169"/>
      <c r="X55" s="170"/>
      <c r="Y55" s="171">
        <v>1</v>
      </c>
      <c r="Z55" s="169"/>
      <c r="AA55" s="169"/>
      <c r="AB55" s="170"/>
      <c r="AC55" s="171"/>
      <c r="AD55" s="169"/>
      <c r="AE55" s="169"/>
      <c r="AF55" s="169">
        <v>22</v>
      </c>
      <c r="AG55" s="170"/>
      <c r="AH55" s="171"/>
      <c r="AI55" s="169"/>
      <c r="AJ55" s="479"/>
      <c r="AK55" s="170">
        <v>27</v>
      </c>
      <c r="AL55" s="479"/>
      <c r="AM55" s="169"/>
      <c r="AN55" s="479"/>
      <c r="AO55" s="169"/>
      <c r="AP55" s="169"/>
      <c r="AQ55" s="170"/>
      <c r="AR55" s="171">
        <v>1</v>
      </c>
      <c r="AS55" s="169"/>
      <c r="AT55" s="174">
        <v>15</v>
      </c>
      <c r="AU55" s="169"/>
      <c r="AV55" s="175"/>
    </row>
    <row r="56" spans="1:48" ht="16.5" customHeight="1" thickBot="1" x14ac:dyDescent="0.3">
      <c r="A56" s="531"/>
      <c r="B56" s="176" t="s">
        <v>257</v>
      </c>
      <c r="C56" s="177"/>
      <c r="D56" s="108"/>
      <c r="E56" s="108"/>
      <c r="F56" s="108"/>
      <c r="G56" s="110"/>
      <c r="H56" s="178"/>
      <c r="I56" s="108"/>
      <c r="J56" s="108"/>
      <c r="K56" s="110"/>
      <c r="L56" s="178"/>
      <c r="M56" s="108" t="s">
        <v>30</v>
      </c>
      <c r="N56" s="108"/>
      <c r="O56" s="110"/>
      <c r="P56" s="178"/>
      <c r="Q56" s="179"/>
      <c r="R56" s="109" t="s">
        <v>37</v>
      </c>
      <c r="S56" s="479"/>
      <c r="T56" s="532"/>
      <c r="U56" s="112"/>
      <c r="V56" s="108"/>
      <c r="W56" s="108"/>
      <c r="X56" s="110"/>
      <c r="Y56" s="178" t="s">
        <v>44</v>
      </c>
      <c r="Z56" s="108"/>
      <c r="AA56" s="108"/>
      <c r="AB56" s="110"/>
      <c r="AC56" s="178"/>
      <c r="AD56" s="108"/>
      <c r="AE56" s="108"/>
      <c r="AF56" s="108" t="s">
        <v>254</v>
      </c>
      <c r="AG56" s="110"/>
      <c r="AH56" s="178"/>
      <c r="AI56" s="108"/>
      <c r="AJ56" s="479"/>
      <c r="AK56" s="110" t="s">
        <v>201</v>
      </c>
      <c r="AL56" s="479"/>
      <c r="AM56" s="108"/>
      <c r="AN56" s="479"/>
      <c r="AO56" s="85"/>
      <c r="AP56" s="85"/>
      <c r="AQ56" s="87"/>
      <c r="AR56" s="180" t="s">
        <v>255</v>
      </c>
      <c r="AS56" s="85"/>
      <c r="AT56" s="181" t="s">
        <v>202</v>
      </c>
      <c r="AU56" s="108"/>
      <c r="AV56" s="113"/>
    </row>
    <row r="57" spans="1:48" ht="16.5" customHeight="1" thickBot="1" x14ac:dyDescent="0.3">
      <c r="A57" s="531"/>
      <c r="B57" s="182" t="s">
        <v>258</v>
      </c>
      <c r="C57" s="167"/>
      <c r="D57" s="123"/>
      <c r="E57" s="123"/>
      <c r="F57" s="123"/>
      <c r="G57" s="125"/>
      <c r="H57" s="165"/>
      <c r="I57" s="123"/>
      <c r="J57" s="123"/>
      <c r="K57" s="125"/>
      <c r="L57" s="165"/>
      <c r="M57" s="123"/>
      <c r="N57" s="123" t="s">
        <v>30</v>
      </c>
      <c r="O57" s="125"/>
      <c r="P57" s="165"/>
      <c r="Q57" s="123"/>
      <c r="R57" s="124"/>
      <c r="S57" s="479"/>
      <c r="T57" s="532"/>
      <c r="U57" s="127"/>
      <c r="V57" s="123"/>
      <c r="W57" s="124" t="s">
        <v>37</v>
      </c>
      <c r="X57" s="125"/>
      <c r="Y57" s="165"/>
      <c r="Z57" s="123"/>
      <c r="AA57" s="123"/>
      <c r="AB57" s="125"/>
      <c r="AC57" s="165"/>
      <c r="AD57" s="124" t="s">
        <v>44</v>
      </c>
      <c r="AE57" s="123"/>
      <c r="AF57" s="183"/>
      <c r="AG57" s="125"/>
      <c r="AH57" s="165"/>
      <c r="AI57" s="123"/>
      <c r="AJ57" s="123" t="s">
        <v>51</v>
      </c>
      <c r="AK57" s="125"/>
      <c r="AL57" s="479"/>
      <c r="AM57" s="123" t="s">
        <v>254</v>
      </c>
      <c r="AN57" s="479"/>
      <c r="AO57" s="123" t="s">
        <v>201</v>
      </c>
      <c r="AP57" s="123"/>
      <c r="AQ57" s="125"/>
      <c r="AR57" s="165"/>
      <c r="AS57" s="123" t="s">
        <v>255</v>
      </c>
      <c r="AT57" s="167"/>
      <c r="AU57" s="123" t="s">
        <v>202</v>
      </c>
      <c r="AV57" s="128"/>
    </row>
    <row r="58" spans="1:48" ht="16.5" customHeight="1" thickBot="1" x14ac:dyDescent="0.3">
      <c r="A58" s="531"/>
      <c r="B58" s="184" t="s">
        <v>259</v>
      </c>
      <c r="C58" s="174"/>
      <c r="D58" s="169"/>
      <c r="E58" s="169"/>
      <c r="F58" s="169"/>
      <c r="G58" s="170"/>
      <c r="H58" s="171"/>
      <c r="I58" s="169"/>
      <c r="J58" s="169"/>
      <c r="K58" s="170"/>
      <c r="L58" s="171"/>
      <c r="M58" s="169"/>
      <c r="N58" s="169">
        <v>16</v>
      </c>
      <c r="O58" s="170"/>
      <c r="P58" s="171"/>
      <c r="Q58" s="169"/>
      <c r="R58" s="172"/>
      <c r="S58" s="479"/>
      <c r="T58" s="532"/>
      <c r="U58" s="173"/>
      <c r="V58" s="169"/>
      <c r="W58" s="172">
        <v>18</v>
      </c>
      <c r="X58" s="170"/>
      <c r="Y58" s="171"/>
      <c r="Z58" s="169"/>
      <c r="AA58" s="169"/>
      <c r="AB58" s="170"/>
      <c r="AC58" s="171"/>
      <c r="AD58" s="172">
        <v>8</v>
      </c>
      <c r="AE58" s="169"/>
      <c r="AF58" s="185"/>
      <c r="AG58" s="170"/>
      <c r="AH58" s="171"/>
      <c r="AI58" s="169"/>
      <c r="AJ58" s="169">
        <v>19</v>
      </c>
      <c r="AK58" s="170"/>
      <c r="AL58" s="479"/>
      <c r="AM58" s="169">
        <v>3</v>
      </c>
      <c r="AN58" s="479"/>
      <c r="AO58" s="169">
        <v>11</v>
      </c>
      <c r="AP58" s="169"/>
      <c r="AQ58" s="170"/>
      <c r="AR58" s="171"/>
      <c r="AS58" s="169">
        <v>8</v>
      </c>
      <c r="AT58" s="174"/>
      <c r="AU58" s="169">
        <v>22</v>
      </c>
      <c r="AV58" s="175"/>
    </row>
    <row r="59" spans="1:48" ht="16.5" customHeight="1" thickBot="1" x14ac:dyDescent="0.3">
      <c r="A59" s="531"/>
      <c r="B59" s="186" t="s">
        <v>260</v>
      </c>
      <c r="C59" s="181"/>
      <c r="D59" s="85"/>
      <c r="E59" s="85"/>
      <c r="F59" s="85"/>
      <c r="G59" s="87"/>
      <c r="H59" s="180"/>
      <c r="I59" s="85"/>
      <c r="J59" s="85"/>
      <c r="K59" s="110"/>
      <c r="L59" s="180"/>
      <c r="M59" s="85"/>
      <c r="N59" s="108" t="s">
        <v>30</v>
      </c>
      <c r="O59" s="110"/>
      <c r="P59" s="180"/>
      <c r="Q59" s="85"/>
      <c r="R59" s="86"/>
      <c r="S59" s="479"/>
      <c r="T59" s="532"/>
      <c r="U59" s="90"/>
      <c r="V59" s="85"/>
      <c r="W59" s="109" t="s">
        <v>37</v>
      </c>
      <c r="X59" s="87"/>
      <c r="Y59" s="180"/>
      <c r="Z59" s="85"/>
      <c r="AA59" s="85"/>
      <c r="AB59" s="87"/>
      <c r="AC59" s="180"/>
      <c r="AD59" s="109" t="s">
        <v>44</v>
      </c>
      <c r="AE59" s="85"/>
      <c r="AF59" s="187"/>
      <c r="AG59" s="87"/>
      <c r="AH59" s="180"/>
      <c r="AI59" s="85"/>
      <c r="AJ59" s="85" t="s">
        <v>51</v>
      </c>
      <c r="AK59" s="87"/>
      <c r="AL59" s="479"/>
      <c r="AM59" s="85" t="s">
        <v>254</v>
      </c>
      <c r="AN59" s="479"/>
      <c r="AO59" s="85" t="s">
        <v>201</v>
      </c>
      <c r="AP59" s="85"/>
      <c r="AQ59" s="87"/>
      <c r="AR59" s="180"/>
      <c r="AS59" s="85" t="s">
        <v>255</v>
      </c>
      <c r="AT59" s="181"/>
      <c r="AU59" s="85" t="s">
        <v>202</v>
      </c>
      <c r="AV59" s="91"/>
    </row>
    <row r="60" spans="1:48" ht="16.5" customHeight="1" thickBot="1" x14ac:dyDescent="0.3">
      <c r="A60" s="531"/>
      <c r="B60" s="188" t="s">
        <v>261</v>
      </c>
      <c r="C60" s="164"/>
      <c r="D60" s="123"/>
      <c r="E60" s="123"/>
      <c r="F60" s="123"/>
      <c r="G60" s="125"/>
      <c r="H60" s="167"/>
      <c r="I60" s="123"/>
      <c r="J60" s="123"/>
      <c r="K60" s="125"/>
      <c r="L60" s="167"/>
      <c r="M60" s="123"/>
      <c r="N60" s="123"/>
      <c r="O60" s="125"/>
      <c r="P60" s="167"/>
      <c r="Q60" s="123"/>
      <c r="R60" s="124" t="s">
        <v>30</v>
      </c>
      <c r="S60" s="479"/>
      <c r="T60" s="532"/>
      <c r="U60" s="189"/>
      <c r="V60" s="123"/>
      <c r="W60" s="190"/>
      <c r="X60" s="125" t="s">
        <v>37</v>
      </c>
      <c r="Y60" s="167"/>
      <c r="Z60" s="123"/>
      <c r="AA60" s="123"/>
      <c r="AB60" s="125"/>
      <c r="AC60" s="167"/>
      <c r="AD60" s="123"/>
      <c r="AE60" s="123"/>
      <c r="AF60" s="124" t="s">
        <v>202</v>
      </c>
      <c r="AG60" s="125"/>
      <c r="AH60" s="167"/>
      <c r="AI60" s="123"/>
      <c r="AJ60" s="534" t="s">
        <v>218</v>
      </c>
      <c r="AK60" s="125"/>
      <c r="AL60" s="479"/>
      <c r="AM60" s="123"/>
      <c r="AN60" s="479"/>
      <c r="AO60" s="123"/>
      <c r="AP60" s="123"/>
      <c r="AQ60" s="125"/>
      <c r="AR60" s="167"/>
      <c r="AS60" s="123"/>
      <c r="AT60" s="167"/>
      <c r="AU60" s="123"/>
      <c r="AV60" s="128"/>
    </row>
    <row r="61" spans="1:48" ht="16.5" customHeight="1" thickBot="1" x14ac:dyDescent="0.3">
      <c r="A61" s="531"/>
      <c r="B61" s="191" t="s">
        <v>262</v>
      </c>
      <c r="C61" s="192"/>
      <c r="D61" s="85"/>
      <c r="E61" s="85"/>
      <c r="F61" s="85"/>
      <c r="G61" s="87"/>
      <c r="H61" s="180"/>
      <c r="I61" s="85"/>
      <c r="J61" s="85"/>
      <c r="K61" s="87"/>
      <c r="L61" s="180"/>
      <c r="M61" s="85"/>
      <c r="N61" s="85"/>
      <c r="O61" s="87"/>
      <c r="P61" s="180"/>
      <c r="Q61" s="85"/>
      <c r="R61" s="86"/>
      <c r="S61" s="479"/>
      <c r="T61" s="532"/>
      <c r="U61" s="90"/>
      <c r="V61" s="85"/>
      <c r="W61" s="85"/>
      <c r="X61" s="87"/>
      <c r="Y61" s="180"/>
      <c r="Z61" s="85"/>
      <c r="AA61" s="85"/>
      <c r="AB61" s="87"/>
      <c r="AC61" s="180"/>
      <c r="AD61" s="85"/>
      <c r="AE61" s="85"/>
      <c r="AF61" s="479" t="s">
        <v>217</v>
      </c>
      <c r="AG61" s="87" t="s">
        <v>30</v>
      </c>
      <c r="AH61" s="180"/>
      <c r="AI61" s="85"/>
      <c r="AJ61" s="479"/>
      <c r="AK61" s="87" t="s">
        <v>37</v>
      </c>
      <c r="AL61" s="479"/>
      <c r="AM61" s="85"/>
      <c r="AN61" s="479"/>
      <c r="AO61" s="85"/>
      <c r="AP61" s="85"/>
      <c r="AQ61" s="87" t="s">
        <v>44</v>
      </c>
      <c r="AR61" s="180"/>
      <c r="AS61" s="85"/>
      <c r="AT61" s="181"/>
      <c r="AU61" s="85"/>
      <c r="AV61" s="91" t="s">
        <v>202</v>
      </c>
    </row>
    <row r="62" spans="1:48" ht="16.5" customHeight="1" x14ac:dyDescent="0.25">
      <c r="A62" s="535" t="s">
        <v>263</v>
      </c>
      <c r="B62" s="193" t="s">
        <v>264</v>
      </c>
      <c r="C62" s="164"/>
      <c r="D62" s="123"/>
      <c r="E62" s="123"/>
      <c r="F62" s="123"/>
      <c r="G62" s="125"/>
      <c r="H62" s="167"/>
      <c r="I62" s="123"/>
      <c r="J62" s="123"/>
      <c r="K62" s="125"/>
      <c r="L62" s="167"/>
      <c r="M62" s="123"/>
      <c r="N62" s="123"/>
      <c r="O62" s="125"/>
      <c r="P62" s="167"/>
      <c r="Q62" s="123"/>
      <c r="R62" s="124"/>
      <c r="S62" s="479"/>
      <c r="T62" s="532"/>
      <c r="U62" s="189"/>
      <c r="V62" s="123"/>
      <c r="W62" s="123"/>
      <c r="X62" s="125"/>
      <c r="Y62" s="194"/>
      <c r="Z62" s="123"/>
      <c r="AA62" s="123"/>
      <c r="AB62" s="125"/>
      <c r="AC62" s="167"/>
      <c r="AD62" s="123"/>
      <c r="AE62" s="123"/>
      <c r="AF62" s="479"/>
      <c r="AG62" s="125"/>
      <c r="AH62" s="167"/>
      <c r="AI62" s="123"/>
      <c r="AJ62" s="479"/>
      <c r="AK62" s="125"/>
      <c r="AL62" s="479"/>
      <c r="AM62" s="123"/>
      <c r="AN62" s="479"/>
      <c r="AO62" s="123"/>
      <c r="AP62" s="123"/>
      <c r="AQ62" s="125"/>
      <c r="AR62" s="167"/>
      <c r="AS62" s="123" t="s">
        <v>201</v>
      </c>
      <c r="AT62" s="167"/>
      <c r="AU62" s="123"/>
      <c r="AV62" s="128"/>
    </row>
    <row r="63" spans="1:48" ht="16.5" customHeight="1" x14ac:dyDescent="0.25">
      <c r="A63" s="536"/>
      <c r="B63" s="129"/>
      <c r="C63" s="195"/>
      <c r="D63" s="77"/>
      <c r="E63" s="77"/>
      <c r="F63" s="77"/>
      <c r="G63" s="79"/>
      <c r="H63" s="196"/>
      <c r="I63" s="77"/>
      <c r="J63" s="77"/>
      <c r="K63" s="79"/>
      <c r="L63" s="196"/>
      <c r="M63" s="77"/>
      <c r="N63" s="77"/>
      <c r="O63" s="79"/>
      <c r="P63" s="196"/>
      <c r="Q63" s="77"/>
      <c r="R63" s="78"/>
      <c r="S63" s="479"/>
      <c r="T63" s="532"/>
      <c r="U63" s="81"/>
      <c r="V63" s="77"/>
      <c r="W63" s="77"/>
      <c r="X63" s="79"/>
      <c r="Y63" s="196"/>
      <c r="Z63" s="77"/>
      <c r="AA63" s="77"/>
      <c r="AB63" s="79"/>
      <c r="AC63" s="196"/>
      <c r="AD63" s="77"/>
      <c r="AE63" s="77"/>
      <c r="AF63" s="479"/>
      <c r="AG63" s="79"/>
      <c r="AH63" s="196"/>
      <c r="AI63" s="77"/>
      <c r="AJ63" s="479"/>
      <c r="AK63" s="79"/>
      <c r="AL63" s="479"/>
      <c r="AM63" s="77"/>
      <c r="AN63" s="479"/>
      <c r="AO63" s="77"/>
      <c r="AP63" s="77"/>
      <c r="AQ63" s="79"/>
      <c r="AR63" s="196"/>
      <c r="AS63" s="77"/>
      <c r="AT63" s="197"/>
      <c r="AU63" s="77"/>
      <c r="AV63" s="82"/>
    </row>
    <row r="64" spans="1:48" ht="16.5" customHeight="1" x14ac:dyDescent="0.25">
      <c r="A64" s="536"/>
      <c r="B64" s="129" t="s">
        <v>265</v>
      </c>
      <c r="C64" s="195"/>
      <c r="D64" s="77"/>
      <c r="E64" s="77"/>
      <c r="F64" s="77"/>
      <c r="G64" s="79"/>
      <c r="H64" s="196"/>
      <c r="I64" s="77"/>
      <c r="J64" s="77"/>
      <c r="K64" s="77"/>
      <c r="L64" s="196"/>
      <c r="M64" s="77"/>
      <c r="N64" s="77"/>
      <c r="O64" s="77"/>
      <c r="P64" s="196"/>
      <c r="Q64" s="77"/>
      <c r="R64" s="78"/>
      <c r="S64" s="479"/>
      <c r="T64" s="532"/>
      <c r="U64" s="81"/>
      <c r="V64" s="77"/>
      <c r="W64" s="77"/>
      <c r="X64" s="79"/>
      <c r="Y64" s="196"/>
      <c r="Z64" s="77"/>
      <c r="AA64" s="77"/>
      <c r="AB64" s="79"/>
      <c r="AC64" s="196"/>
      <c r="AD64" s="77"/>
      <c r="AE64" s="77"/>
      <c r="AF64" s="479"/>
      <c r="AG64" s="79"/>
      <c r="AH64" s="196"/>
      <c r="AI64" s="77"/>
      <c r="AJ64" s="479"/>
      <c r="AK64" s="79"/>
      <c r="AL64" s="479"/>
      <c r="AM64" s="77"/>
      <c r="AN64" s="479"/>
      <c r="AO64" s="77"/>
      <c r="AP64" s="77"/>
      <c r="AQ64" s="79"/>
      <c r="AR64" s="196"/>
      <c r="AS64" s="77" t="s">
        <v>201</v>
      </c>
      <c r="AT64" s="197"/>
      <c r="AU64" s="77"/>
      <c r="AV64" s="82"/>
    </row>
    <row r="65" spans="1:48" ht="16.5" customHeight="1" thickBot="1" x14ac:dyDescent="0.3">
      <c r="A65" s="536"/>
      <c r="B65" s="198"/>
      <c r="C65" s="192"/>
      <c r="D65" s="85"/>
      <c r="E65" s="85"/>
      <c r="F65" s="85"/>
      <c r="G65" s="87"/>
      <c r="H65" s="180"/>
      <c r="I65" s="85"/>
      <c r="J65" s="85"/>
      <c r="K65" s="87"/>
      <c r="L65" s="180"/>
      <c r="M65" s="85"/>
      <c r="N65" s="85"/>
      <c r="O65" s="87"/>
      <c r="P65" s="180"/>
      <c r="Q65" s="85"/>
      <c r="R65" s="86"/>
      <c r="S65" s="479"/>
      <c r="T65" s="532"/>
      <c r="U65" s="90"/>
      <c r="V65" s="85"/>
      <c r="W65" s="85"/>
      <c r="X65" s="87"/>
      <c r="Y65" s="180"/>
      <c r="Z65" s="85"/>
      <c r="AA65" s="85"/>
      <c r="AB65" s="87"/>
      <c r="AC65" s="180"/>
      <c r="AD65" s="85"/>
      <c r="AE65" s="85"/>
      <c r="AF65" s="479"/>
      <c r="AG65" s="87"/>
      <c r="AH65" s="180"/>
      <c r="AI65" s="85"/>
      <c r="AJ65" s="479"/>
      <c r="AK65" s="87"/>
      <c r="AL65" s="479"/>
      <c r="AM65" s="85"/>
      <c r="AN65" s="479"/>
      <c r="AO65" s="85"/>
      <c r="AP65" s="85"/>
      <c r="AQ65" s="87"/>
      <c r="AR65" s="180"/>
      <c r="AS65" s="85"/>
      <c r="AT65" s="181"/>
      <c r="AU65" s="85"/>
      <c r="AV65" s="91"/>
    </row>
    <row r="66" spans="1:48" ht="16.5" customHeight="1" x14ac:dyDescent="0.25">
      <c r="A66" s="536"/>
      <c r="B66" s="199" t="s">
        <v>266</v>
      </c>
      <c r="C66" s="164"/>
      <c r="D66" s="123"/>
      <c r="E66" s="123"/>
      <c r="F66" s="123"/>
      <c r="G66" s="125"/>
      <c r="H66" s="165"/>
      <c r="I66" s="123"/>
      <c r="J66" s="123"/>
      <c r="K66" s="125"/>
      <c r="L66" s="165"/>
      <c r="M66" s="123"/>
      <c r="N66" s="123"/>
      <c r="O66" s="125"/>
      <c r="P66" s="165"/>
      <c r="Q66" s="123"/>
      <c r="R66" s="124"/>
      <c r="S66" s="479"/>
      <c r="T66" s="532"/>
      <c r="U66" s="127"/>
      <c r="V66" s="123"/>
      <c r="W66" s="123"/>
      <c r="X66" s="125"/>
      <c r="Y66" s="165"/>
      <c r="Z66" s="123"/>
      <c r="AA66" s="123"/>
      <c r="AB66" s="125"/>
      <c r="AC66" s="165"/>
      <c r="AD66" s="123"/>
      <c r="AE66" s="123"/>
      <c r="AF66" s="479"/>
      <c r="AG66" s="125"/>
      <c r="AH66" s="165"/>
      <c r="AI66" s="123"/>
      <c r="AJ66" s="479"/>
      <c r="AK66" s="125"/>
      <c r="AL66" s="479"/>
      <c r="AM66" s="123"/>
      <c r="AN66" s="479"/>
      <c r="AO66" s="123"/>
      <c r="AP66" s="123"/>
      <c r="AQ66" s="125"/>
      <c r="AR66" s="165"/>
      <c r="AS66" s="123"/>
      <c r="AT66" s="167"/>
      <c r="AU66" s="123"/>
      <c r="AV66" s="128"/>
    </row>
    <row r="67" spans="1:48" ht="16.5" customHeight="1" x14ac:dyDescent="0.25">
      <c r="A67" s="536"/>
      <c r="B67" s="200"/>
      <c r="C67" s="195"/>
      <c r="D67" s="77"/>
      <c r="E67" s="77"/>
      <c r="F67" s="77"/>
      <c r="G67" s="79"/>
      <c r="H67" s="196"/>
      <c r="I67" s="77"/>
      <c r="J67" s="77"/>
      <c r="K67" s="79"/>
      <c r="L67" s="196"/>
      <c r="M67" s="77"/>
      <c r="N67" s="77"/>
      <c r="O67" s="79"/>
      <c r="P67" s="196"/>
      <c r="Q67" s="77"/>
      <c r="R67" s="78"/>
      <c r="S67" s="479"/>
      <c r="T67" s="532"/>
      <c r="U67" s="81"/>
      <c r="V67" s="77"/>
      <c r="W67" s="77"/>
      <c r="X67" s="79"/>
      <c r="Y67" s="196"/>
      <c r="Z67" s="77"/>
      <c r="AA67" s="77"/>
      <c r="AB67" s="79"/>
      <c r="AC67" s="196"/>
      <c r="AD67" s="77"/>
      <c r="AE67" s="77"/>
      <c r="AF67" s="479"/>
      <c r="AG67" s="79"/>
      <c r="AH67" s="196"/>
      <c r="AI67" s="77"/>
      <c r="AJ67" s="479"/>
      <c r="AK67" s="79"/>
      <c r="AL67" s="479"/>
      <c r="AM67" s="77"/>
      <c r="AN67" s="479"/>
      <c r="AO67" s="77"/>
      <c r="AP67" s="77"/>
      <c r="AQ67" s="79"/>
      <c r="AR67" s="196"/>
      <c r="AS67" s="77"/>
      <c r="AT67" s="197"/>
      <c r="AU67" s="77"/>
      <c r="AV67" s="82"/>
    </row>
    <row r="68" spans="1:48" ht="16.5" customHeight="1" x14ac:dyDescent="0.25">
      <c r="A68" s="536"/>
      <c r="B68" s="200" t="s">
        <v>267</v>
      </c>
      <c r="C68" s="195"/>
      <c r="D68" s="77"/>
      <c r="E68" s="77"/>
      <c r="F68" s="77"/>
      <c r="G68" s="79"/>
      <c r="H68" s="196"/>
      <c r="I68" s="77"/>
      <c r="J68" s="77"/>
      <c r="K68" s="79"/>
      <c r="L68" s="196"/>
      <c r="M68" s="77"/>
      <c r="N68" s="77"/>
      <c r="O68" s="79"/>
      <c r="P68" s="196"/>
      <c r="Q68" s="77"/>
      <c r="R68" s="78"/>
      <c r="S68" s="479"/>
      <c r="T68" s="532"/>
      <c r="U68" s="81"/>
      <c r="V68" s="77"/>
      <c r="W68" s="77"/>
      <c r="X68" s="79"/>
      <c r="Y68" s="196"/>
      <c r="Z68" s="77"/>
      <c r="AA68" s="77"/>
      <c r="AB68" s="79"/>
      <c r="AC68" s="196"/>
      <c r="AD68" s="77"/>
      <c r="AE68" s="77"/>
      <c r="AF68" s="479"/>
      <c r="AG68" s="79"/>
      <c r="AH68" s="196"/>
      <c r="AI68" s="77"/>
      <c r="AJ68" s="479"/>
      <c r="AK68" s="79"/>
      <c r="AL68" s="479"/>
      <c r="AM68" s="77"/>
      <c r="AN68" s="479"/>
      <c r="AO68" s="77"/>
      <c r="AP68" s="77"/>
      <c r="AQ68" s="79"/>
      <c r="AR68" s="196"/>
      <c r="AS68" s="77"/>
      <c r="AT68" s="197"/>
      <c r="AU68" s="77"/>
      <c r="AV68" s="82"/>
    </row>
    <row r="69" spans="1:48" ht="16.5" customHeight="1" x14ac:dyDescent="0.25">
      <c r="A69" s="536"/>
      <c r="B69" s="200"/>
      <c r="C69" s="195"/>
      <c r="D69" s="77"/>
      <c r="E69" s="77"/>
      <c r="F69" s="77"/>
      <c r="G69" s="79"/>
      <c r="H69" s="196"/>
      <c r="I69" s="77"/>
      <c r="J69" s="77"/>
      <c r="K69" s="79"/>
      <c r="L69" s="196"/>
      <c r="M69" s="77"/>
      <c r="N69" s="77"/>
      <c r="O69" s="79"/>
      <c r="P69" s="196"/>
      <c r="Q69" s="77"/>
      <c r="R69" s="78"/>
      <c r="S69" s="479"/>
      <c r="T69" s="532"/>
      <c r="U69" s="81"/>
      <c r="V69" s="77"/>
      <c r="W69" s="77"/>
      <c r="X69" s="79"/>
      <c r="Y69" s="196"/>
      <c r="Z69" s="77"/>
      <c r="AA69" s="77"/>
      <c r="AB69" s="79"/>
      <c r="AC69" s="196"/>
      <c r="AD69" s="77"/>
      <c r="AE69" s="77"/>
      <c r="AF69" s="479"/>
      <c r="AG69" s="79"/>
      <c r="AH69" s="196"/>
      <c r="AI69" s="77"/>
      <c r="AJ69" s="479"/>
      <c r="AK69" s="79"/>
      <c r="AL69" s="479"/>
      <c r="AM69" s="77"/>
      <c r="AN69" s="479"/>
      <c r="AO69" s="77"/>
      <c r="AP69" s="77"/>
      <c r="AQ69" s="79"/>
      <c r="AR69" s="196"/>
      <c r="AS69" s="77"/>
      <c r="AT69" s="197"/>
      <c r="AU69" s="77"/>
      <c r="AV69" s="82"/>
    </row>
    <row r="70" spans="1:48" ht="16.5" customHeight="1" x14ac:dyDescent="0.25">
      <c r="A70" s="536"/>
      <c r="B70" s="200" t="s">
        <v>268</v>
      </c>
      <c r="C70" s="195"/>
      <c r="D70" s="77"/>
      <c r="E70" s="77"/>
      <c r="F70" s="77"/>
      <c r="G70" s="79"/>
      <c r="H70" s="196"/>
      <c r="I70" s="77"/>
      <c r="J70" s="77"/>
      <c r="K70" s="79"/>
      <c r="L70" s="196"/>
      <c r="M70" s="77"/>
      <c r="N70" s="77"/>
      <c r="O70" s="79"/>
      <c r="P70" s="196"/>
      <c r="Q70" s="77"/>
      <c r="R70" s="77"/>
      <c r="S70" s="479"/>
      <c r="T70" s="532"/>
      <c r="U70" s="81"/>
      <c r="V70" s="77"/>
      <c r="W70" s="77"/>
      <c r="X70" s="79"/>
      <c r="Y70" s="196"/>
      <c r="Z70" s="77"/>
      <c r="AA70" s="77"/>
      <c r="AB70" s="79"/>
      <c r="AC70" s="196"/>
      <c r="AD70" s="77"/>
      <c r="AE70" s="77"/>
      <c r="AF70" s="479"/>
      <c r="AG70" s="79"/>
      <c r="AH70" s="196"/>
      <c r="AI70" s="77"/>
      <c r="AJ70" s="479"/>
      <c r="AK70" s="79"/>
      <c r="AL70" s="479"/>
      <c r="AM70" s="77"/>
      <c r="AN70" s="479"/>
      <c r="AO70" s="77"/>
      <c r="AP70" s="77"/>
      <c r="AQ70" s="79"/>
      <c r="AR70" s="196"/>
      <c r="AS70" s="77"/>
      <c r="AT70" s="197"/>
      <c r="AU70" s="77"/>
      <c r="AV70" s="82"/>
    </row>
    <row r="71" spans="1:48" ht="16.5" customHeight="1" x14ac:dyDescent="0.25">
      <c r="A71" s="536"/>
      <c r="B71" s="200"/>
      <c r="C71" s="168"/>
      <c r="D71" s="169"/>
      <c r="E71" s="169"/>
      <c r="F71" s="169"/>
      <c r="G71" s="170"/>
      <c r="H71" s="171"/>
      <c r="I71" s="169"/>
      <c r="J71" s="169"/>
      <c r="K71" s="170"/>
      <c r="L71" s="171"/>
      <c r="M71" s="169"/>
      <c r="N71" s="169"/>
      <c r="O71" s="170"/>
      <c r="P71" s="171"/>
      <c r="Q71" s="77"/>
      <c r="R71" s="169"/>
      <c r="S71" s="479"/>
      <c r="T71" s="532"/>
      <c r="U71" s="173"/>
      <c r="V71" s="169"/>
      <c r="W71" s="169"/>
      <c r="X71" s="170"/>
      <c r="Y71" s="171"/>
      <c r="Z71" s="169"/>
      <c r="AA71" s="169"/>
      <c r="AB71" s="170"/>
      <c r="AC71" s="171"/>
      <c r="AD71" s="169"/>
      <c r="AE71" s="169"/>
      <c r="AF71" s="479"/>
      <c r="AG71" s="170"/>
      <c r="AH71" s="171"/>
      <c r="AI71" s="169"/>
      <c r="AJ71" s="479"/>
      <c r="AK71" s="170"/>
      <c r="AL71" s="479"/>
      <c r="AM71" s="169"/>
      <c r="AN71" s="479"/>
      <c r="AO71" s="169"/>
      <c r="AP71" s="169"/>
      <c r="AQ71" s="170"/>
      <c r="AR71" s="171"/>
      <c r="AS71" s="169"/>
      <c r="AT71" s="174"/>
      <c r="AU71" s="169"/>
      <c r="AV71" s="175"/>
    </row>
    <row r="72" spans="1:48" ht="16.5" customHeight="1" x14ac:dyDescent="0.25">
      <c r="A72" s="536"/>
      <c r="B72" s="200" t="s">
        <v>269</v>
      </c>
      <c r="C72" s="168"/>
      <c r="D72" s="169"/>
      <c r="E72" s="169"/>
      <c r="F72" s="169"/>
      <c r="G72" s="170"/>
      <c r="H72" s="171"/>
      <c r="I72" s="169"/>
      <c r="J72" s="169"/>
      <c r="K72" s="170"/>
      <c r="L72" s="171"/>
      <c r="M72" s="169"/>
      <c r="N72" s="169"/>
      <c r="O72" s="170"/>
      <c r="P72" s="171"/>
      <c r="Q72" s="77"/>
      <c r="R72" s="169"/>
      <c r="S72" s="479"/>
      <c r="T72" s="532"/>
      <c r="U72" s="173"/>
      <c r="V72" s="169"/>
      <c r="W72" s="169"/>
      <c r="X72" s="170"/>
      <c r="Y72" s="171"/>
      <c r="Z72" s="169"/>
      <c r="AA72" s="169"/>
      <c r="AB72" s="170"/>
      <c r="AC72" s="171"/>
      <c r="AD72" s="169"/>
      <c r="AE72" s="169"/>
      <c r="AF72" s="479"/>
      <c r="AG72" s="170"/>
      <c r="AH72" s="171"/>
      <c r="AI72" s="169"/>
      <c r="AJ72" s="479"/>
      <c r="AK72" s="170"/>
      <c r="AL72" s="479"/>
      <c r="AM72" s="169"/>
      <c r="AN72" s="479"/>
      <c r="AO72" s="169"/>
      <c r="AP72" s="169"/>
      <c r="AQ72" s="170"/>
      <c r="AR72" s="171"/>
      <c r="AS72" s="169"/>
      <c r="AT72" s="174"/>
      <c r="AU72" s="169"/>
      <c r="AV72" s="175"/>
    </row>
    <row r="73" spans="1:48" ht="16.5" customHeight="1" thickBot="1" x14ac:dyDescent="0.3">
      <c r="A73" s="536"/>
      <c r="B73" s="201"/>
      <c r="C73" s="192"/>
      <c r="D73" s="85"/>
      <c r="E73" s="85"/>
      <c r="F73" s="85"/>
      <c r="G73" s="87"/>
      <c r="H73" s="180"/>
      <c r="I73" s="85"/>
      <c r="J73" s="85"/>
      <c r="K73" s="87"/>
      <c r="L73" s="180"/>
      <c r="M73" s="85"/>
      <c r="N73" s="85"/>
      <c r="O73" s="87"/>
      <c r="P73" s="180"/>
      <c r="Q73" s="85"/>
      <c r="R73" s="85"/>
      <c r="S73" s="479"/>
      <c r="T73" s="532"/>
      <c r="U73" s="90"/>
      <c r="V73" s="85"/>
      <c r="W73" s="85"/>
      <c r="X73" s="87"/>
      <c r="Y73" s="180"/>
      <c r="Z73" s="85"/>
      <c r="AA73" s="85"/>
      <c r="AB73" s="87"/>
      <c r="AC73" s="180"/>
      <c r="AD73" s="85"/>
      <c r="AE73" s="85"/>
      <c r="AF73" s="479"/>
      <c r="AG73" s="87"/>
      <c r="AH73" s="180"/>
      <c r="AI73" s="85"/>
      <c r="AJ73" s="479"/>
      <c r="AK73" s="87"/>
      <c r="AL73" s="479"/>
      <c r="AM73" s="85"/>
      <c r="AN73" s="479"/>
      <c r="AO73" s="85"/>
      <c r="AP73" s="85"/>
      <c r="AQ73" s="87"/>
      <c r="AR73" s="180"/>
      <c r="AS73" s="85"/>
      <c r="AT73" s="181"/>
      <c r="AU73" s="85"/>
      <c r="AV73" s="91"/>
    </row>
    <row r="74" spans="1:48" ht="16.5" customHeight="1" x14ac:dyDescent="0.25">
      <c r="A74" s="536"/>
      <c r="B74" s="202" t="s">
        <v>270</v>
      </c>
      <c r="C74" s="164"/>
      <c r="D74" s="123"/>
      <c r="E74" s="123"/>
      <c r="F74" s="123"/>
      <c r="G74" s="125"/>
      <c r="H74" s="165"/>
      <c r="I74" s="123"/>
      <c r="J74" s="123"/>
      <c r="K74" s="125"/>
      <c r="L74" s="165"/>
      <c r="M74" s="123"/>
      <c r="N74" s="123"/>
      <c r="O74" s="125"/>
      <c r="P74" s="165"/>
      <c r="Q74" s="123"/>
      <c r="R74" s="124"/>
      <c r="S74" s="479"/>
      <c r="T74" s="532"/>
      <c r="U74" s="127"/>
      <c r="V74" s="123"/>
      <c r="W74" s="123"/>
      <c r="X74" s="125"/>
      <c r="Y74" s="165"/>
      <c r="Z74" s="123"/>
      <c r="AA74" s="123"/>
      <c r="AB74" s="125"/>
      <c r="AC74" s="165"/>
      <c r="AD74" s="123"/>
      <c r="AE74" s="123"/>
      <c r="AF74" s="479"/>
      <c r="AG74" s="125"/>
      <c r="AH74" s="165"/>
      <c r="AI74" s="123"/>
      <c r="AJ74" s="479"/>
      <c r="AK74" s="125"/>
      <c r="AL74" s="479"/>
      <c r="AM74" s="123"/>
      <c r="AN74" s="479"/>
      <c r="AO74" s="123"/>
      <c r="AP74" s="123"/>
      <c r="AQ74" s="125"/>
      <c r="AR74" s="165"/>
      <c r="AS74" s="123"/>
      <c r="AT74" s="167"/>
      <c r="AU74" s="123"/>
      <c r="AV74" s="128" t="s">
        <v>201</v>
      </c>
    </row>
    <row r="75" spans="1:48" ht="16.5" customHeight="1" x14ac:dyDescent="0.25">
      <c r="A75" s="536"/>
      <c r="B75" s="202"/>
      <c r="C75" s="195"/>
      <c r="D75" s="77"/>
      <c r="E75" s="77"/>
      <c r="F75" s="77"/>
      <c r="G75" s="79"/>
      <c r="H75" s="196"/>
      <c r="I75" s="77"/>
      <c r="J75" s="77"/>
      <c r="K75" s="79"/>
      <c r="L75" s="196"/>
      <c r="M75" s="77"/>
      <c r="N75" s="77"/>
      <c r="O75" s="79"/>
      <c r="P75" s="196"/>
      <c r="Q75" s="77"/>
      <c r="R75" s="78"/>
      <c r="S75" s="479"/>
      <c r="T75" s="532"/>
      <c r="U75" s="81"/>
      <c r="V75" s="77"/>
      <c r="W75" s="77"/>
      <c r="X75" s="79"/>
      <c r="Y75" s="196"/>
      <c r="Z75" s="77"/>
      <c r="AA75" s="77"/>
      <c r="AB75" s="79"/>
      <c r="AC75" s="196"/>
      <c r="AD75" s="77"/>
      <c r="AE75" s="77"/>
      <c r="AF75" s="479"/>
      <c r="AG75" s="79"/>
      <c r="AH75" s="196"/>
      <c r="AI75" s="77"/>
      <c r="AJ75" s="479"/>
      <c r="AK75" s="79"/>
      <c r="AL75" s="479"/>
      <c r="AM75" s="77"/>
      <c r="AN75" s="479"/>
      <c r="AO75" s="77"/>
      <c r="AP75" s="77"/>
      <c r="AQ75" s="79"/>
      <c r="AR75" s="196"/>
      <c r="AS75" s="77"/>
      <c r="AT75" s="197"/>
      <c r="AU75" s="77"/>
      <c r="AV75" s="82">
        <v>29</v>
      </c>
    </row>
    <row r="76" spans="1:48" ht="16.5" customHeight="1" x14ac:dyDescent="0.25">
      <c r="A76" s="536"/>
      <c r="B76" s="202" t="s">
        <v>271</v>
      </c>
      <c r="C76" s="195"/>
      <c r="D76" s="77"/>
      <c r="E76" s="77"/>
      <c r="F76" s="77"/>
      <c r="G76" s="79"/>
      <c r="H76" s="196"/>
      <c r="I76" s="77"/>
      <c r="J76" s="77"/>
      <c r="K76" s="79"/>
      <c r="L76" s="196"/>
      <c r="M76" s="77"/>
      <c r="N76" s="77"/>
      <c r="O76" s="79"/>
      <c r="P76" s="196"/>
      <c r="Q76" s="77"/>
      <c r="R76" s="78"/>
      <c r="S76" s="479"/>
      <c r="T76" s="532"/>
      <c r="U76" s="81"/>
      <c r="V76" s="77"/>
      <c r="W76" s="77"/>
      <c r="X76" s="79"/>
      <c r="Y76" s="196"/>
      <c r="Z76" s="77"/>
      <c r="AA76" s="77"/>
      <c r="AB76" s="79"/>
      <c r="AC76" s="196"/>
      <c r="AD76" s="77"/>
      <c r="AE76" s="77"/>
      <c r="AF76" s="479"/>
      <c r="AG76" s="79"/>
      <c r="AH76" s="196"/>
      <c r="AI76" s="169"/>
      <c r="AJ76" s="479"/>
      <c r="AK76" s="170"/>
      <c r="AL76" s="479"/>
      <c r="AM76" s="77"/>
      <c r="AN76" s="479"/>
      <c r="AO76" s="77"/>
      <c r="AP76" s="77"/>
      <c r="AQ76" s="79"/>
      <c r="AR76" s="196"/>
      <c r="AS76" s="77"/>
      <c r="AT76" s="197"/>
      <c r="AU76" s="77"/>
      <c r="AV76" s="82" t="s">
        <v>201</v>
      </c>
    </row>
    <row r="77" spans="1:48" ht="16.5" customHeight="1" x14ac:dyDescent="0.25">
      <c r="A77" s="536"/>
      <c r="B77" s="202"/>
      <c r="C77" s="195"/>
      <c r="D77" s="77"/>
      <c r="E77" s="77"/>
      <c r="F77" s="77"/>
      <c r="G77" s="79"/>
      <c r="H77" s="196"/>
      <c r="I77" s="77"/>
      <c r="J77" s="77"/>
      <c r="K77" s="79"/>
      <c r="L77" s="196"/>
      <c r="M77" s="77"/>
      <c r="N77" s="77"/>
      <c r="O77" s="79"/>
      <c r="P77" s="196"/>
      <c r="Q77" s="77"/>
      <c r="R77" s="78"/>
      <c r="S77" s="479"/>
      <c r="T77" s="532"/>
      <c r="U77" s="81"/>
      <c r="V77" s="77"/>
      <c r="W77" s="77"/>
      <c r="X77" s="79"/>
      <c r="Y77" s="196"/>
      <c r="Z77" s="77"/>
      <c r="AA77" s="77"/>
      <c r="AB77" s="79"/>
      <c r="AC77" s="196"/>
      <c r="AD77" s="77"/>
      <c r="AE77" s="77"/>
      <c r="AF77" s="479"/>
      <c r="AG77" s="79"/>
      <c r="AH77" s="196"/>
      <c r="AI77" s="169"/>
      <c r="AJ77" s="479"/>
      <c r="AK77" s="170"/>
      <c r="AL77" s="479"/>
      <c r="AM77" s="77"/>
      <c r="AN77" s="479"/>
      <c r="AO77" s="77"/>
      <c r="AP77" s="77"/>
      <c r="AQ77" s="79"/>
      <c r="AR77" s="196"/>
      <c r="AS77" s="77"/>
      <c r="AT77" s="197"/>
      <c r="AU77" s="77"/>
      <c r="AV77" s="82">
        <v>29</v>
      </c>
    </row>
    <row r="78" spans="1:48" ht="16.5" customHeight="1" x14ac:dyDescent="0.25">
      <c r="A78" s="536"/>
      <c r="B78" s="202" t="s">
        <v>272</v>
      </c>
      <c r="C78" s="168"/>
      <c r="D78" s="169"/>
      <c r="E78" s="169"/>
      <c r="F78" s="169"/>
      <c r="G78" s="170"/>
      <c r="H78" s="171"/>
      <c r="I78" s="169"/>
      <c r="J78" s="169"/>
      <c r="K78" s="170"/>
      <c r="L78" s="171"/>
      <c r="M78" s="169"/>
      <c r="N78" s="169"/>
      <c r="O78" s="170"/>
      <c r="P78" s="171"/>
      <c r="Q78" s="169"/>
      <c r="R78" s="172"/>
      <c r="S78" s="479"/>
      <c r="T78" s="532"/>
      <c r="U78" s="173"/>
      <c r="V78" s="169"/>
      <c r="W78" s="169"/>
      <c r="X78" s="170"/>
      <c r="Y78" s="171"/>
      <c r="Z78" s="169"/>
      <c r="AA78" s="169"/>
      <c r="AB78" s="170"/>
      <c r="AC78" s="171"/>
      <c r="AD78" s="169"/>
      <c r="AE78" s="169"/>
      <c r="AF78" s="479"/>
      <c r="AG78" s="170"/>
      <c r="AH78" s="171"/>
      <c r="AI78" s="169"/>
      <c r="AJ78" s="479"/>
      <c r="AK78" s="170"/>
      <c r="AL78" s="479"/>
      <c r="AM78" s="169"/>
      <c r="AN78" s="479"/>
      <c r="AO78" s="169"/>
      <c r="AP78" s="169"/>
      <c r="AQ78" s="170"/>
      <c r="AR78" s="171"/>
      <c r="AS78" s="169"/>
      <c r="AT78" s="174"/>
      <c r="AU78" s="169"/>
      <c r="AV78" s="175" t="s">
        <v>201</v>
      </c>
    </row>
    <row r="79" spans="1:48" ht="16.5" customHeight="1" thickBot="1" x14ac:dyDescent="0.3">
      <c r="A79" s="536"/>
      <c r="B79" s="202"/>
      <c r="C79" s="192"/>
      <c r="D79" s="85"/>
      <c r="E79" s="85"/>
      <c r="F79" s="85"/>
      <c r="G79" s="87"/>
      <c r="H79" s="180"/>
      <c r="I79" s="85"/>
      <c r="J79" s="85"/>
      <c r="K79" s="87"/>
      <c r="L79" s="180"/>
      <c r="M79" s="85"/>
      <c r="N79" s="85"/>
      <c r="O79" s="87"/>
      <c r="P79" s="180"/>
      <c r="Q79" s="85"/>
      <c r="R79" s="86"/>
      <c r="S79" s="479"/>
      <c r="T79" s="532"/>
      <c r="U79" s="90"/>
      <c r="V79" s="85"/>
      <c r="W79" s="85"/>
      <c r="X79" s="87"/>
      <c r="Y79" s="180"/>
      <c r="Z79" s="85"/>
      <c r="AA79" s="85"/>
      <c r="AB79" s="87"/>
      <c r="AC79" s="180"/>
      <c r="AD79" s="85"/>
      <c r="AE79" s="85"/>
      <c r="AF79" s="479"/>
      <c r="AG79" s="87"/>
      <c r="AH79" s="180"/>
      <c r="AI79" s="85"/>
      <c r="AJ79" s="480"/>
      <c r="AK79" s="87"/>
      <c r="AL79" s="480"/>
      <c r="AM79" s="85"/>
      <c r="AN79" s="480"/>
      <c r="AO79" s="85"/>
      <c r="AP79" s="85"/>
      <c r="AQ79" s="87"/>
      <c r="AR79" s="180"/>
      <c r="AS79" s="85"/>
      <c r="AT79" s="181"/>
      <c r="AU79" s="85"/>
      <c r="AV79" s="91">
        <v>29</v>
      </c>
    </row>
    <row r="80" spans="1:48" ht="16.5" customHeight="1" x14ac:dyDescent="0.25">
      <c r="A80" s="536"/>
      <c r="B80" s="538" t="s">
        <v>273</v>
      </c>
      <c r="C80" s="122"/>
      <c r="D80" s="123"/>
      <c r="E80" s="123"/>
      <c r="F80" s="123"/>
      <c r="G80" s="125"/>
      <c r="H80" s="126"/>
      <c r="I80" s="123"/>
      <c r="J80" s="123"/>
      <c r="K80" s="125"/>
      <c r="L80" s="126"/>
      <c r="M80" s="123"/>
      <c r="N80" s="123"/>
      <c r="O80" s="125"/>
      <c r="P80" s="126"/>
      <c r="Q80" s="123"/>
      <c r="R80" s="123"/>
      <c r="S80" s="479"/>
      <c r="T80" s="532"/>
      <c r="U80" s="127"/>
      <c r="V80" s="123"/>
      <c r="W80" s="123"/>
      <c r="X80" s="125"/>
      <c r="Y80" s="126"/>
      <c r="Z80" s="123"/>
      <c r="AA80" s="123"/>
      <c r="AB80" s="125"/>
      <c r="AC80" s="126"/>
      <c r="AD80" s="123"/>
      <c r="AE80" s="123"/>
      <c r="AF80" s="479"/>
      <c r="AG80" s="125"/>
      <c r="AH80" s="126"/>
      <c r="AI80" s="123"/>
      <c r="AJ80" s="123" t="s">
        <v>274</v>
      </c>
      <c r="AK80" s="124"/>
      <c r="AL80" s="127" t="s">
        <v>275</v>
      </c>
      <c r="AM80" s="123"/>
      <c r="AN80" s="123" t="s">
        <v>276</v>
      </c>
      <c r="AO80" s="123"/>
      <c r="AP80" s="123"/>
      <c r="AQ80" s="125"/>
      <c r="AR80" s="126"/>
      <c r="AS80" s="123"/>
      <c r="AT80" s="123"/>
      <c r="AU80" s="123"/>
      <c r="AV80" s="128"/>
    </row>
    <row r="81" spans="1:48" ht="16.5" customHeight="1" thickBot="1" x14ac:dyDescent="0.3">
      <c r="A81" s="536"/>
      <c r="B81" s="539"/>
      <c r="C81" s="84"/>
      <c r="D81" s="85"/>
      <c r="E81" s="85"/>
      <c r="F81" s="85"/>
      <c r="G81" s="87"/>
      <c r="H81" s="88"/>
      <c r="I81" s="85"/>
      <c r="J81" s="85"/>
      <c r="K81" s="87"/>
      <c r="L81" s="88"/>
      <c r="M81" s="85"/>
      <c r="N81" s="85"/>
      <c r="O81" s="87"/>
      <c r="P81" s="88"/>
      <c r="Q81" s="85"/>
      <c r="R81" s="85"/>
      <c r="S81" s="479"/>
      <c r="T81" s="532"/>
      <c r="U81" s="90"/>
      <c r="V81" s="85"/>
      <c r="W81" s="85"/>
      <c r="X81" s="87"/>
      <c r="Y81" s="88"/>
      <c r="Z81" s="85"/>
      <c r="AA81" s="85"/>
      <c r="AB81" s="87"/>
      <c r="AC81" s="88"/>
      <c r="AD81" s="85"/>
      <c r="AE81" s="85"/>
      <c r="AF81" s="479"/>
      <c r="AG81" s="87"/>
      <c r="AH81" s="88"/>
      <c r="AI81" s="85"/>
      <c r="AJ81" s="85">
        <v>18</v>
      </c>
      <c r="AK81" s="86"/>
      <c r="AL81" s="90">
        <v>1</v>
      </c>
      <c r="AM81" s="85"/>
      <c r="AN81" s="85">
        <v>8</v>
      </c>
      <c r="AO81" s="85"/>
      <c r="AP81" s="85"/>
      <c r="AQ81" s="87"/>
      <c r="AR81" s="88"/>
      <c r="AS81" s="85"/>
      <c r="AT81" s="85"/>
      <c r="AU81" s="85"/>
      <c r="AV81" s="91"/>
    </row>
    <row r="82" spans="1:48" ht="16.5" customHeight="1" thickBot="1" x14ac:dyDescent="0.3">
      <c r="A82" s="537"/>
      <c r="B82" s="203" t="s">
        <v>237</v>
      </c>
      <c r="C82" s="204"/>
      <c r="D82" s="205"/>
      <c r="E82" s="205"/>
      <c r="F82" s="205"/>
      <c r="G82" s="206"/>
      <c r="H82" s="207"/>
      <c r="I82" s="205"/>
      <c r="J82" s="205"/>
      <c r="K82" s="208"/>
      <c r="L82" s="207"/>
      <c r="M82" s="205"/>
      <c r="N82" s="205"/>
      <c r="O82" s="208"/>
      <c r="P82" s="209"/>
      <c r="Q82" s="205"/>
      <c r="R82" s="206"/>
      <c r="S82" s="480"/>
      <c r="T82" s="533"/>
      <c r="U82" s="211"/>
      <c r="V82" s="205"/>
      <c r="W82" s="206"/>
      <c r="X82" s="208"/>
      <c r="Y82" s="209" t="s">
        <v>254</v>
      </c>
      <c r="Z82" s="205"/>
      <c r="AA82" s="205"/>
      <c r="AB82" s="208"/>
      <c r="AC82" s="209" t="s">
        <v>201</v>
      </c>
      <c r="AD82" s="205"/>
      <c r="AE82" s="205"/>
      <c r="AF82" s="479"/>
      <c r="AG82" s="208"/>
      <c r="AH82" s="209"/>
      <c r="AI82" s="205"/>
      <c r="AJ82" s="205"/>
      <c r="AK82" s="208"/>
      <c r="AL82" s="209"/>
      <c r="AM82" s="205"/>
      <c r="AN82" s="205"/>
      <c r="AO82" s="205"/>
      <c r="AP82" s="205"/>
      <c r="AQ82" s="208"/>
      <c r="AR82" s="209"/>
      <c r="AS82" s="205"/>
      <c r="AT82" s="212"/>
      <c r="AU82" s="205"/>
      <c r="AV82" s="213"/>
    </row>
    <row r="83" spans="1:48" ht="16.5" customHeight="1" thickBot="1" x14ac:dyDescent="0.3">
      <c r="A83" s="542" t="s">
        <v>277</v>
      </c>
      <c r="B83" s="543"/>
      <c r="C83" s="134">
        <v>1</v>
      </c>
      <c r="D83" s="135">
        <v>8</v>
      </c>
      <c r="E83" s="135">
        <v>15</v>
      </c>
      <c r="F83" s="136">
        <v>22</v>
      </c>
      <c r="G83" s="137">
        <v>29</v>
      </c>
      <c r="H83" s="138">
        <v>6</v>
      </c>
      <c r="I83" s="135">
        <v>13</v>
      </c>
      <c r="J83" s="139">
        <v>20</v>
      </c>
      <c r="K83" s="140">
        <v>27</v>
      </c>
      <c r="L83" s="141">
        <v>3</v>
      </c>
      <c r="M83" s="135">
        <v>10</v>
      </c>
      <c r="N83" s="135">
        <v>17</v>
      </c>
      <c r="O83" s="142">
        <v>24</v>
      </c>
      <c r="P83" s="148">
        <v>1</v>
      </c>
      <c r="Q83" s="135">
        <v>8</v>
      </c>
      <c r="R83" s="135">
        <v>15</v>
      </c>
      <c r="S83" s="141">
        <v>22</v>
      </c>
      <c r="T83" s="140">
        <v>29</v>
      </c>
      <c r="U83" s="147">
        <v>5</v>
      </c>
      <c r="V83" s="135">
        <v>12</v>
      </c>
      <c r="W83" s="136">
        <v>19</v>
      </c>
      <c r="X83" s="136">
        <v>26</v>
      </c>
      <c r="Y83" s="148">
        <v>2</v>
      </c>
      <c r="Z83" s="141">
        <v>9</v>
      </c>
      <c r="AA83" s="149">
        <v>16</v>
      </c>
      <c r="AB83" s="140">
        <v>23</v>
      </c>
      <c r="AC83" s="150">
        <v>2</v>
      </c>
      <c r="AD83" s="135">
        <v>9</v>
      </c>
      <c r="AE83" s="136">
        <v>16</v>
      </c>
      <c r="AF83" s="136">
        <v>23</v>
      </c>
      <c r="AG83" s="142">
        <v>30</v>
      </c>
      <c r="AH83" s="147">
        <v>6</v>
      </c>
      <c r="AI83" s="149">
        <v>13</v>
      </c>
      <c r="AJ83" s="141">
        <v>20</v>
      </c>
      <c r="AK83" s="136">
        <v>27</v>
      </c>
      <c r="AL83" s="151">
        <v>45413</v>
      </c>
      <c r="AM83" s="138">
        <v>4</v>
      </c>
      <c r="AN83" s="138">
        <v>45420</v>
      </c>
      <c r="AO83" s="138">
        <v>11</v>
      </c>
      <c r="AP83" s="135">
        <v>18</v>
      </c>
      <c r="AQ83" s="136">
        <v>25</v>
      </c>
      <c r="AR83" s="148">
        <v>1</v>
      </c>
      <c r="AS83" s="138">
        <v>8</v>
      </c>
      <c r="AT83" s="138">
        <v>15</v>
      </c>
      <c r="AU83" s="135">
        <v>22</v>
      </c>
      <c r="AV83" s="152">
        <v>29</v>
      </c>
    </row>
    <row r="84" spans="1:48" ht="24" customHeight="1" thickBot="1" x14ac:dyDescent="0.3">
      <c r="A84" s="153"/>
      <c r="B84" s="153"/>
      <c r="C84" s="505" t="s">
        <v>204</v>
      </c>
      <c r="D84" s="506"/>
      <c r="E84" s="506"/>
      <c r="F84" s="506"/>
      <c r="G84" s="507"/>
      <c r="H84" s="513" t="s">
        <v>205</v>
      </c>
      <c r="I84" s="514"/>
      <c r="J84" s="514"/>
      <c r="K84" s="527"/>
      <c r="L84" s="541" t="s">
        <v>206</v>
      </c>
      <c r="M84" s="541"/>
      <c r="N84" s="541"/>
      <c r="O84" s="541"/>
      <c r="P84" s="540" t="s">
        <v>207</v>
      </c>
      <c r="Q84" s="540"/>
      <c r="R84" s="540"/>
      <c r="S84" s="540"/>
      <c r="T84" s="540"/>
      <c r="U84" s="541" t="s">
        <v>208</v>
      </c>
      <c r="V84" s="541"/>
      <c r="W84" s="541"/>
      <c r="X84" s="541"/>
      <c r="Y84" s="540" t="s">
        <v>209</v>
      </c>
      <c r="Z84" s="540"/>
      <c r="AA84" s="540"/>
      <c r="AB84" s="540"/>
      <c r="AC84" s="541" t="s">
        <v>210</v>
      </c>
      <c r="AD84" s="541"/>
      <c r="AE84" s="541"/>
      <c r="AF84" s="541"/>
      <c r="AG84" s="541"/>
      <c r="AH84" s="513" t="s">
        <v>211</v>
      </c>
      <c r="AI84" s="514"/>
      <c r="AJ84" s="514"/>
      <c r="AK84" s="514"/>
      <c r="AL84" s="494" t="s">
        <v>212</v>
      </c>
      <c r="AM84" s="495"/>
      <c r="AN84" s="495"/>
      <c r="AO84" s="495"/>
      <c r="AP84" s="495"/>
      <c r="AQ84" s="496"/>
      <c r="AR84" s="544" t="s">
        <v>213</v>
      </c>
      <c r="AS84" s="544"/>
      <c r="AT84" s="544"/>
      <c r="AU84" s="544"/>
      <c r="AV84" s="545"/>
    </row>
    <row r="85" spans="1:48" ht="12" customHeight="1" thickBot="1" x14ac:dyDescent="0.3">
      <c r="A85" s="573"/>
      <c r="B85" s="573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</row>
    <row r="86" spans="1:48" ht="12" customHeight="1" thickBot="1" x14ac:dyDescent="0.3">
      <c r="A86" s="546"/>
      <c r="B86" s="546"/>
      <c r="C86" s="215" t="s">
        <v>202</v>
      </c>
      <c r="D86" s="216" t="s">
        <v>278</v>
      </c>
      <c r="E86" s="216"/>
      <c r="F86" s="216"/>
      <c r="G86" s="216"/>
      <c r="H86" s="217"/>
      <c r="I86" s="218" t="s">
        <v>255</v>
      </c>
      <c r="J86" s="216" t="s">
        <v>279</v>
      </c>
      <c r="K86" s="219"/>
      <c r="L86" s="219"/>
      <c r="M86" s="216"/>
      <c r="N86" s="217"/>
      <c r="O86" s="219"/>
      <c r="P86" s="220" t="s">
        <v>280</v>
      </c>
      <c r="Q86" s="217" t="s">
        <v>281</v>
      </c>
      <c r="R86" s="219"/>
      <c r="S86" s="219"/>
      <c r="T86" s="219"/>
      <c r="U86" s="219"/>
      <c r="V86" s="221" t="s">
        <v>282</v>
      </c>
      <c r="W86" s="217" t="s">
        <v>283</v>
      </c>
      <c r="X86" s="219"/>
      <c r="Y86" s="219"/>
      <c r="Z86" s="219"/>
      <c r="AA86" s="219"/>
      <c r="AB86" s="217"/>
      <c r="AC86" s="222"/>
      <c r="AD86" s="220" t="s">
        <v>284</v>
      </c>
      <c r="AE86" s="217" t="s">
        <v>285</v>
      </c>
      <c r="AF86" s="219"/>
      <c r="AG86" s="219"/>
      <c r="AH86" s="219"/>
      <c r="AI86" s="219"/>
      <c r="AJ86" s="223" t="s">
        <v>282</v>
      </c>
      <c r="AK86" s="217" t="s">
        <v>286</v>
      </c>
      <c r="AL86" s="219"/>
      <c r="AM86" s="219"/>
      <c r="AN86" s="219"/>
      <c r="AO86" s="219"/>
      <c r="AP86" s="219"/>
      <c r="AQ86" s="224" t="s">
        <v>274</v>
      </c>
      <c r="AR86" s="225" t="s">
        <v>287</v>
      </c>
      <c r="AS86" s="219"/>
      <c r="AT86" s="219"/>
      <c r="AU86" s="219"/>
      <c r="AV86" s="226"/>
    </row>
    <row r="87" spans="1:48" ht="12" customHeight="1" thickBot="1" x14ac:dyDescent="0.3">
      <c r="A87" s="546"/>
      <c r="B87" s="546"/>
      <c r="C87" s="227" t="s">
        <v>201</v>
      </c>
      <c r="D87" s="228" t="s">
        <v>288</v>
      </c>
      <c r="E87" s="229"/>
      <c r="F87" s="229"/>
      <c r="G87" s="229"/>
      <c r="H87" s="230"/>
      <c r="I87" s="231" t="s">
        <v>282</v>
      </c>
      <c r="J87" s="229" t="s">
        <v>289</v>
      </c>
      <c r="K87" s="230"/>
      <c r="L87" s="229"/>
      <c r="M87" s="229"/>
      <c r="N87" s="229"/>
      <c r="O87" s="230"/>
      <c r="P87" s="230"/>
      <c r="Q87" s="231" t="s">
        <v>275</v>
      </c>
      <c r="R87" s="228" t="s">
        <v>290</v>
      </c>
      <c r="S87" s="229"/>
      <c r="T87" s="232"/>
      <c r="U87" s="232"/>
      <c r="V87" s="232"/>
      <c r="W87" s="231" t="s">
        <v>276</v>
      </c>
      <c r="X87" s="228" t="s">
        <v>291</v>
      </c>
      <c r="Y87" s="232"/>
      <c r="Z87" s="230"/>
      <c r="AA87" s="230"/>
      <c r="AB87" s="230"/>
      <c r="AC87" s="233" t="s">
        <v>254</v>
      </c>
      <c r="AD87" s="228" t="s">
        <v>292</v>
      </c>
      <c r="AE87" s="230"/>
      <c r="AF87" s="230"/>
      <c r="AG87" s="230"/>
      <c r="AH87" s="234"/>
      <c r="AI87" s="235" t="s">
        <v>200</v>
      </c>
      <c r="AJ87" s="228" t="s">
        <v>293</v>
      </c>
      <c r="AK87" s="230"/>
      <c r="AL87" s="230"/>
      <c r="AM87" s="234"/>
      <c r="AN87" s="234"/>
      <c r="AO87" s="236" t="s">
        <v>294</v>
      </c>
      <c r="AP87" s="229" t="s">
        <v>295</v>
      </c>
      <c r="AQ87" s="230"/>
      <c r="AR87" s="230"/>
      <c r="AS87" s="230"/>
      <c r="AT87" s="230"/>
      <c r="AU87" s="230"/>
      <c r="AV87" s="237"/>
    </row>
    <row r="88" spans="1:48" ht="12" customHeight="1" x14ac:dyDescent="0.2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</row>
    <row r="89" spans="1:48" ht="12.75" hidden="1" customHeight="1" x14ac:dyDescent="0.25">
      <c r="A89" s="547" t="s">
        <v>296</v>
      </c>
      <c r="B89" s="548" t="s">
        <v>297</v>
      </c>
      <c r="C89" s="549"/>
      <c r="D89" s="549"/>
      <c r="E89" s="549"/>
      <c r="F89" s="549"/>
      <c r="G89" s="549"/>
      <c r="H89" s="549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52" t="s">
        <v>298</v>
      </c>
      <c r="AE89" s="553"/>
      <c r="AF89" s="553"/>
      <c r="AG89" s="553"/>
      <c r="AH89" s="553"/>
      <c r="AI89" s="553"/>
      <c r="AJ89" s="553"/>
      <c r="AK89" s="553"/>
      <c r="AL89" s="553"/>
      <c r="AM89" s="553"/>
      <c r="AN89" s="553"/>
      <c r="AO89" s="553"/>
      <c r="AP89" s="553"/>
      <c r="AQ89" s="553"/>
      <c r="AR89" s="553"/>
      <c r="AS89" s="553"/>
      <c r="AT89" s="553"/>
      <c r="AU89" s="553"/>
      <c r="AV89" s="554"/>
    </row>
    <row r="90" spans="1:48" ht="12.75" hidden="1" customHeight="1" x14ac:dyDescent="0.25">
      <c r="A90" s="547"/>
      <c r="B90" s="550"/>
      <c r="C90" s="551"/>
      <c r="D90" s="551"/>
      <c r="E90" s="551"/>
      <c r="F90" s="551"/>
      <c r="G90" s="551"/>
      <c r="H90" s="551"/>
      <c r="I90" s="551"/>
      <c r="J90" s="551"/>
      <c r="K90" s="551"/>
      <c r="L90" s="551"/>
      <c r="M90" s="551"/>
      <c r="N90" s="551"/>
      <c r="O90" s="551"/>
      <c r="P90" s="551"/>
      <c r="Q90" s="551"/>
      <c r="R90" s="551"/>
      <c r="S90" s="551"/>
      <c r="T90" s="551"/>
      <c r="U90" s="551"/>
      <c r="V90" s="551"/>
      <c r="W90" s="551"/>
      <c r="X90" s="551"/>
      <c r="Y90" s="551"/>
      <c r="Z90" s="551"/>
      <c r="AA90" s="551"/>
      <c r="AB90" s="551"/>
      <c r="AC90" s="551"/>
      <c r="AD90" s="555"/>
      <c r="AE90" s="556"/>
      <c r="AF90" s="556"/>
      <c r="AG90" s="556"/>
      <c r="AH90" s="556"/>
      <c r="AI90" s="556"/>
      <c r="AJ90" s="556"/>
      <c r="AK90" s="556"/>
      <c r="AL90" s="556"/>
      <c r="AM90" s="556"/>
      <c r="AN90" s="556"/>
      <c r="AO90" s="556"/>
      <c r="AP90" s="556"/>
      <c r="AQ90" s="556"/>
      <c r="AR90" s="556"/>
      <c r="AS90" s="556"/>
      <c r="AT90" s="556"/>
      <c r="AU90" s="556"/>
      <c r="AV90" s="557"/>
    </row>
    <row r="91" spans="1:48" ht="12.75" hidden="1" customHeight="1" x14ac:dyDescent="0.25">
      <c r="A91" s="547"/>
      <c r="B91" s="558" t="s">
        <v>299</v>
      </c>
      <c r="C91" s="559"/>
      <c r="D91" s="559"/>
      <c r="E91" s="559"/>
      <c r="F91" s="559"/>
      <c r="G91" s="559"/>
      <c r="H91" s="559"/>
      <c r="I91" s="559"/>
      <c r="J91" s="559"/>
      <c r="K91" s="559"/>
      <c r="L91" s="559"/>
      <c r="M91" s="559"/>
      <c r="N91" s="559"/>
      <c r="O91" s="559"/>
      <c r="P91" s="559"/>
      <c r="Q91" s="559"/>
      <c r="R91" s="559"/>
      <c r="S91" s="559"/>
      <c r="T91" s="559"/>
      <c r="U91" s="559"/>
      <c r="V91" s="559"/>
      <c r="W91" s="559"/>
      <c r="X91" s="559"/>
      <c r="Y91" s="559"/>
      <c r="Z91" s="559"/>
      <c r="AA91" s="559"/>
      <c r="AB91" s="559"/>
      <c r="AC91" s="559"/>
      <c r="AD91" s="560"/>
      <c r="AE91" s="561"/>
      <c r="AF91" s="561"/>
      <c r="AG91" s="561"/>
      <c r="AH91" s="561"/>
      <c r="AI91" s="561"/>
      <c r="AJ91" s="561"/>
      <c r="AK91" s="561"/>
      <c r="AL91" s="561"/>
      <c r="AM91" s="561"/>
      <c r="AN91" s="561"/>
      <c r="AO91" s="561"/>
      <c r="AP91" s="561"/>
      <c r="AQ91" s="561"/>
      <c r="AR91" s="561"/>
      <c r="AS91" s="561"/>
      <c r="AT91" s="561"/>
      <c r="AU91" s="561"/>
      <c r="AV91" s="562"/>
    </row>
    <row r="92" spans="1:48" ht="12.75" hidden="1" customHeight="1" x14ac:dyDescent="0.25">
      <c r="A92" s="547"/>
      <c r="B92" s="558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559"/>
      <c r="AC92" s="559"/>
      <c r="AD92" s="563"/>
      <c r="AE92" s="564"/>
      <c r="AF92" s="564"/>
      <c r="AG92" s="564"/>
      <c r="AH92" s="564"/>
      <c r="AI92" s="564"/>
      <c r="AJ92" s="564"/>
      <c r="AK92" s="564"/>
      <c r="AL92" s="564"/>
      <c r="AM92" s="564"/>
      <c r="AN92" s="564"/>
      <c r="AO92" s="564"/>
      <c r="AP92" s="564"/>
      <c r="AQ92" s="564"/>
      <c r="AR92" s="564"/>
      <c r="AS92" s="564"/>
      <c r="AT92" s="564"/>
      <c r="AU92" s="564"/>
      <c r="AV92" s="565"/>
    </row>
    <row r="93" spans="1:48" ht="12.75" hidden="1" customHeight="1" x14ac:dyDescent="0.25">
      <c r="A93" s="547"/>
      <c r="B93" s="558" t="s">
        <v>300</v>
      </c>
      <c r="C93" s="559"/>
      <c r="D93" s="559"/>
      <c r="E93" s="559"/>
      <c r="F93" s="559"/>
      <c r="G93" s="559"/>
      <c r="H93" s="559"/>
      <c r="I93" s="559"/>
      <c r="J93" s="559"/>
      <c r="K93" s="559"/>
      <c r="L93" s="559"/>
      <c r="M93" s="559"/>
      <c r="N93" s="559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60"/>
      <c r="AE93" s="561"/>
      <c r="AF93" s="561"/>
      <c r="AG93" s="561"/>
      <c r="AH93" s="561"/>
      <c r="AI93" s="561"/>
      <c r="AJ93" s="561"/>
      <c r="AK93" s="561"/>
      <c r="AL93" s="561"/>
      <c r="AM93" s="561"/>
      <c r="AN93" s="561"/>
      <c r="AO93" s="561"/>
      <c r="AP93" s="561"/>
      <c r="AQ93" s="561"/>
      <c r="AR93" s="561"/>
      <c r="AS93" s="561"/>
      <c r="AT93" s="561"/>
      <c r="AU93" s="561"/>
      <c r="AV93" s="562"/>
    </row>
    <row r="94" spans="1:48" ht="12.75" hidden="1" customHeight="1" x14ac:dyDescent="0.25">
      <c r="A94" s="547"/>
      <c r="B94" s="558"/>
      <c r="C94" s="559"/>
      <c r="D94" s="559"/>
      <c r="E94" s="559"/>
      <c r="F94" s="559"/>
      <c r="G94" s="559"/>
      <c r="H94" s="559"/>
      <c r="I94" s="559"/>
      <c r="J94" s="559"/>
      <c r="K94" s="559"/>
      <c r="L94" s="559"/>
      <c r="M94" s="559"/>
      <c r="N94" s="559"/>
      <c r="O94" s="559"/>
      <c r="P94" s="559"/>
      <c r="Q94" s="559"/>
      <c r="R94" s="559"/>
      <c r="S94" s="559"/>
      <c r="T94" s="559"/>
      <c r="U94" s="559"/>
      <c r="V94" s="559"/>
      <c r="W94" s="559"/>
      <c r="X94" s="559"/>
      <c r="Y94" s="559"/>
      <c r="Z94" s="559"/>
      <c r="AA94" s="559"/>
      <c r="AB94" s="559"/>
      <c r="AC94" s="559"/>
      <c r="AD94" s="563"/>
      <c r="AE94" s="564"/>
      <c r="AF94" s="564"/>
      <c r="AG94" s="564"/>
      <c r="AH94" s="564"/>
      <c r="AI94" s="564"/>
      <c r="AJ94" s="564"/>
      <c r="AK94" s="564"/>
      <c r="AL94" s="564"/>
      <c r="AM94" s="564"/>
      <c r="AN94" s="564"/>
      <c r="AO94" s="564"/>
      <c r="AP94" s="564"/>
      <c r="AQ94" s="564"/>
      <c r="AR94" s="564"/>
      <c r="AS94" s="564"/>
      <c r="AT94" s="564"/>
      <c r="AU94" s="564"/>
      <c r="AV94" s="565"/>
    </row>
    <row r="95" spans="1:48" ht="12.75" hidden="1" customHeight="1" x14ac:dyDescent="0.25">
      <c r="A95" s="547"/>
      <c r="B95" s="566" t="s">
        <v>301</v>
      </c>
      <c r="C95" s="567"/>
      <c r="D95" s="567"/>
      <c r="E95" s="567"/>
      <c r="F95" s="567"/>
      <c r="G95" s="567"/>
      <c r="H95" s="567"/>
      <c r="I95" s="567"/>
      <c r="J95" s="567"/>
      <c r="K95" s="567"/>
      <c r="L95" s="567"/>
      <c r="M95" s="567"/>
      <c r="N95" s="567"/>
      <c r="O95" s="567"/>
      <c r="P95" s="567"/>
      <c r="Q95" s="567"/>
      <c r="R95" s="567"/>
      <c r="S95" s="567"/>
      <c r="T95" s="567"/>
      <c r="U95" s="567"/>
      <c r="V95" s="567"/>
      <c r="W95" s="567"/>
      <c r="X95" s="567"/>
      <c r="Y95" s="567"/>
      <c r="Z95" s="567"/>
      <c r="AA95" s="567"/>
      <c r="AB95" s="567"/>
      <c r="AC95" s="567"/>
      <c r="AD95" s="560"/>
      <c r="AE95" s="561"/>
      <c r="AF95" s="561"/>
      <c r="AG95" s="561"/>
      <c r="AH95" s="561"/>
      <c r="AI95" s="561"/>
      <c r="AJ95" s="561"/>
      <c r="AK95" s="561"/>
      <c r="AL95" s="561"/>
      <c r="AM95" s="561"/>
      <c r="AN95" s="561"/>
      <c r="AO95" s="561"/>
      <c r="AP95" s="561"/>
      <c r="AQ95" s="561"/>
      <c r="AR95" s="561"/>
      <c r="AS95" s="561"/>
      <c r="AT95" s="561"/>
      <c r="AU95" s="561"/>
      <c r="AV95" s="562"/>
    </row>
    <row r="96" spans="1:48" ht="12.75" hidden="1" customHeight="1" x14ac:dyDescent="0.25">
      <c r="A96" s="547"/>
      <c r="B96" s="568"/>
      <c r="C96" s="569"/>
      <c r="D96" s="569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70"/>
      <c r="AE96" s="571"/>
      <c r="AF96" s="571"/>
      <c r="AG96" s="571"/>
      <c r="AH96" s="571"/>
      <c r="AI96" s="571"/>
      <c r="AJ96" s="571"/>
      <c r="AK96" s="571"/>
      <c r="AL96" s="571"/>
      <c r="AM96" s="571"/>
      <c r="AN96" s="571"/>
      <c r="AO96" s="571"/>
      <c r="AP96" s="571"/>
      <c r="AQ96" s="571"/>
      <c r="AR96" s="571"/>
      <c r="AS96" s="571"/>
      <c r="AT96" s="571"/>
      <c r="AU96" s="571"/>
      <c r="AV96" s="572"/>
    </row>
    <row r="65527" ht="12.75" customHeight="1" x14ac:dyDescent="0.25"/>
    <row r="65528" ht="12.75" customHeight="1" x14ac:dyDescent="0.25"/>
    <row r="65529" ht="12.75" customHeight="1" x14ac:dyDescent="0.25"/>
  </sheetData>
  <mergeCells count="97">
    <mergeCell ref="AR84:AV84"/>
    <mergeCell ref="A86:B87"/>
    <mergeCell ref="A89:A96"/>
    <mergeCell ref="B89:AC90"/>
    <mergeCell ref="AD89:AV90"/>
    <mergeCell ref="B91:AC92"/>
    <mergeCell ref="AD91:AV92"/>
    <mergeCell ref="B93:AC94"/>
    <mergeCell ref="AD93:AV94"/>
    <mergeCell ref="B95:AC96"/>
    <mergeCell ref="AD95:AV96"/>
    <mergeCell ref="A85:B85"/>
    <mergeCell ref="U84:X84"/>
    <mergeCell ref="A83:B83"/>
    <mergeCell ref="C84:G84"/>
    <mergeCell ref="H84:K84"/>
    <mergeCell ref="L84:O84"/>
    <mergeCell ref="P84:T84"/>
    <mergeCell ref="AL53:AL79"/>
    <mergeCell ref="AN53:AN79"/>
    <mergeCell ref="Y84:AB84"/>
    <mergeCell ref="AC84:AG84"/>
    <mergeCell ref="AH84:AK84"/>
    <mergeCell ref="AL84:AQ84"/>
    <mergeCell ref="A54:A61"/>
    <mergeCell ref="S54:S82"/>
    <mergeCell ref="T54:T82"/>
    <mergeCell ref="AJ60:AJ79"/>
    <mergeCell ref="AF61:AF82"/>
    <mergeCell ref="A62:A82"/>
    <mergeCell ref="B80:B81"/>
    <mergeCell ref="AJ53:AJ56"/>
    <mergeCell ref="U52:X52"/>
    <mergeCell ref="Y52:AB52"/>
    <mergeCell ref="AC52:AG52"/>
    <mergeCell ref="AH52:AK52"/>
    <mergeCell ref="AL52:AQ52"/>
    <mergeCell ref="AR52:AV52"/>
    <mergeCell ref="AH48:AK48"/>
    <mergeCell ref="AL48:AQ48"/>
    <mergeCell ref="AR48:AV48"/>
    <mergeCell ref="A50:AV51"/>
    <mergeCell ref="A52:A53"/>
    <mergeCell ref="B52:B53"/>
    <mergeCell ref="C52:G52"/>
    <mergeCell ref="H52:K52"/>
    <mergeCell ref="L52:O52"/>
    <mergeCell ref="P52:T52"/>
    <mergeCell ref="H48:K48"/>
    <mergeCell ref="L48:O48"/>
    <mergeCell ref="P48:T48"/>
    <mergeCell ref="U48:X48"/>
    <mergeCell ref="Y48:AB48"/>
    <mergeCell ref="AC48:AG48"/>
    <mergeCell ref="B39:B40"/>
    <mergeCell ref="B41:B42"/>
    <mergeCell ref="B43:B44"/>
    <mergeCell ref="A45:A46"/>
    <mergeCell ref="A47:B47"/>
    <mergeCell ref="C48:G48"/>
    <mergeCell ref="M5:M46"/>
    <mergeCell ref="A24:A30"/>
    <mergeCell ref="B25:B26"/>
    <mergeCell ref="B27:B28"/>
    <mergeCell ref="A19:A23"/>
    <mergeCell ref="AL5:AL46"/>
    <mergeCell ref="AN5:AN46"/>
    <mergeCell ref="B6:B7"/>
    <mergeCell ref="B8:B9"/>
    <mergeCell ref="B10:B11"/>
    <mergeCell ref="B12:B13"/>
    <mergeCell ref="B14:B15"/>
    <mergeCell ref="AJ27:AJ44"/>
    <mergeCell ref="B29:B30"/>
    <mergeCell ref="B33:B34"/>
    <mergeCell ref="B35:B36"/>
    <mergeCell ref="B37:B38"/>
    <mergeCell ref="A5:A18"/>
    <mergeCell ref="S5:S46"/>
    <mergeCell ref="T5:T46"/>
    <mergeCell ref="AF5:AF46"/>
    <mergeCell ref="AJ5:AJ23"/>
    <mergeCell ref="A31:A38"/>
    <mergeCell ref="A39:A44"/>
    <mergeCell ref="A1:AV2"/>
    <mergeCell ref="A3:A4"/>
    <mergeCell ref="B3:B4"/>
    <mergeCell ref="C3:G4"/>
    <mergeCell ref="H3:K4"/>
    <mergeCell ref="L3:O4"/>
    <mergeCell ref="P3:T4"/>
    <mergeCell ref="U3:X4"/>
    <mergeCell ref="Y3:AB4"/>
    <mergeCell ref="AC3:AG4"/>
    <mergeCell ref="AH3:AK4"/>
    <mergeCell ref="AL3:AQ4"/>
    <mergeCell ref="AR3:AV4"/>
  </mergeCells>
  <conditionalFormatting sqref="C5:L42 N5:R42">
    <cfRule type="containsText" dxfId="122" priority="31" operator="containsText" text="TN">
      <formula>NOT(ISERROR(SEARCH("TN",C5)))</formula>
    </cfRule>
  </conditionalFormatting>
  <conditionalFormatting sqref="C5:L44 N5:R44">
    <cfRule type="containsText" dxfId="121" priority="36" operator="containsText" text="N">
      <formula>NOT(ISERROR(SEARCH("N",C5)))</formula>
    </cfRule>
  </conditionalFormatting>
  <conditionalFormatting sqref="C5:L46 N5:R46">
    <cfRule type="containsText" dxfId="120" priority="35" operator="containsText" text="L">
      <formula>NOT(ISERROR(SEARCH("L",C5)))</formula>
    </cfRule>
    <cfRule type="containsText" dxfId="119" priority="34" operator="containsText" text="CP">
      <formula>NOT(ISERROR(SEARCH("CP",C5)))</formula>
    </cfRule>
    <cfRule type="beginsWith" dxfId="118" priority="33" operator="beginsWith" text="T">
      <formula>LEFT(C5,LEN("T"))="T"</formula>
    </cfRule>
    <cfRule type="containsText" dxfId="117" priority="32" operator="containsText" text="D">
      <formula>NOT(ISERROR(SEARCH("D",C5)))</formula>
    </cfRule>
  </conditionalFormatting>
  <conditionalFormatting sqref="C54:R82 AG80:AV82 AG54:AI56 AK54:AK79 AM54:AM79 AO54:AV79 AF60:AI60 AG61:AI79">
    <cfRule type="containsText" dxfId="116" priority="43" operator="containsText" text="EN">
      <formula>NOT(ISERROR(SEARCH("EN",C54)))</formula>
    </cfRule>
  </conditionalFormatting>
  <conditionalFormatting sqref="C80:R81 AG80:AV81">
    <cfRule type="containsText" dxfId="115" priority="41" operator="containsText" text="CM">
      <formula>NOT(ISERROR(SEARCH("CM",C80)))</formula>
    </cfRule>
    <cfRule type="containsText" dxfId="114" priority="40" operator="containsText" text="CE">
      <formula>NOT(ISERROR(SEARCH("CE",C80)))</formula>
    </cfRule>
    <cfRule type="containsText" dxfId="113" priority="39" operator="containsText" text="CL">
      <formula>NOT(ISERROR(SEARCH("CL",C80)))</formula>
    </cfRule>
  </conditionalFormatting>
  <conditionalFormatting sqref="U5:AE42">
    <cfRule type="containsText" dxfId="112" priority="10" operator="containsText" text="TN">
      <formula>NOT(ISERROR(SEARCH("TN",U5)))</formula>
    </cfRule>
  </conditionalFormatting>
  <conditionalFormatting sqref="U5:AE44">
    <cfRule type="containsText" dxfId="111" priority="15" operator="containsText" text="N">
      <formula>NOT(ISERROR(SEARCH("N",U5)))</formula>
    </cfRule>
  </conditionalFormatting>
  <conditionalFormatting sqref="U5:AE46">
    <cfRule type="containsText" dxfId="110" priority="13" operator="containsText" text="CP">
      <formula>NOT(ISERROR(SEARCH("CP",U5)))</formula>
    </cfRule>
    <cfRule type="containsText" dxfId="109" priority="11" operator="containsText" text="D">
      <formula>NOT(ISERROR(SEARCH("D",U5)))</formula>
    </cfRule>
    <cfRule type="beginsWith" dxfId="108" priority="12" operator="beginsWith" text="T">
      <formula>LEFT(U5,LEN("T"))="T"</formula>
    </cfRule>
    <cfRule type="containsText" dxfId="107" priority="14" operator="containsText" text="L">
      <formula>NOT(ISERROR(SEARCH("L",U5)))</formula>
    </cfRule>
  </conditionalFormatting>
  <conditionalFormatting sqref="U60:AE82">
    <cfRule type="containsText" dxfId="106" priority="7" operator="containsText" text="EN">
      <formula>NOT(ISERROR(SEARCH("EN",U60)))</formula>
    </cfRule>
    <cfRule type="containsText" dxfId="105" priority="8" operator="containsText" text="L">
      <formula>NOT(ISERROR(SEARCH("L",U60)))</formula>
    </cfRule>
    <cfRule type="containsText" dxfId="104" priority="9" operator="containsText" text="N">
      <formula>NOT(ISERROR(SEARCH("N",U60)))</formula>
    </cfRule>
  </conditionalFormatting>
  <conditionalFormatting sqref="U80:AE81">
    <cfRule type="containsText" dxfId="103" priority="4" operator="containsText" text="CL">
      <formula>NOT(ISERROR(SEARCH("CL",U80)))</formula>
    </cfRule>
    <cfRule type="containsText" dxfId="102" priority="5" operator="containsText" text="CE">
      <formula>NOT(ISERROR(SEARCH("CE",U80)))</formula>
    </cfRule>
    <cfRule type="containsText" dxfId="101" priority="6" operator="containsText" text="CM">
      <formula>NOT(ISERROR(SEARCH("CM",U80)))</formula>
    </cfRule>
  </conditionalFormatting>
  <conditionalFormatting sqref="U54:AF59">
    <cfRule type="containsText" dxfId="100" priority="2" operator="containsText" text="L">
      <formula>NOT(ISERROR(SEARCH("L",U54)))</formula>
    </cfRule>
    <cfRule type="containsText" dxfId="99" priority="3" operator="containsText" text="N">
      <formula>NOT(ISERROR(SEARCH("N",U54)))</formula>
    </cfRule>
    <cfRule type="containsText" dxfId="98" priority="1" operator="containsText" text="EN">
      <formula>NOT(ISERROR(SEARCH("EN",U54)))</formula>
    </cfRule>
  </conditionalFormatting>
  <conditionalFormatting sqref="AG5:AI42">
    <cfRule type="containsText" dxfId="97" priority="25" operator="containsText" text="TN">
      <formula>NOT(ISERROR(SEARCH("TN",AG5)))</formula>
    </cfRule>
  </conditionalFormatting>
  <conditionalFormatting sqref="AG5:AI44">
    <cfRule type="containsText" dxfId="96" priority="30" operator="containsText" text="N">
      <formula>NOT(ISERROR(SEARCH("N",AG5)))</formula>
    </cfRule>
  </conditionalFormatting>
  <conditionalFormatting sqref="AG5:AI46">
    <cfRule type="beginsWith" dxfId="95" priority="27" operator="beginsWith" text="T">
      <formula>LEFT(AG5,LEN("T"))="T"</formula>
    </cfRule>
    <cfRule type="containsText" dxfId="94" priority="28" operator="containsText" text="CP">
      <formula>NOT(ISERROR(SEARCH("CP",AG5)))</formula>
    </cfRule>
    <cfRule type="containsText" dxfId="93" priority="29" operator="containsText" text="L">
      <formula>NOT(ISERROR(SEARCH("L",AG5)))</formula>
    </cfRule>
    <cfRule type="containsText" dxfId="92" priority="26" operator="containsText" text="D">
      <formula>NOT(ISERROR(SEARCH("D",AG5)))</formula>
    </cfRule>
  </conditionalFormatting>
  <conditionalFormatting sqref="AG54:AI56 AK54:AK79 AM54:AM79 AO54:AV79 C54:R82 AF60:AI60 AG61:AI79 AG80:AV82">
    <cfRule type="containsText" dxfId="91" priority="44" operator="containsText" text="L">
      <formula>NOT(ISERROR(SEARCH("L",C54)))</formula>
    </cfRule>
    <cfRule type="containsText" dxfId="90" priority="45" operator="containsText" text="N">
      <formula>NOT(ISERROR(SEARCH("N",C54)))</formula>
    </cfRule>
  </conditionalFormatting>
  <conditionalFormatting sqref="AG57:AJ59">
    <cfRule type="containsText" dxfId="89" priority="18" operator="containsText" text="N">
      <formula>NOT(ISERROR(SEARCH("N",AG57)))</formula>
    </cfRule>
    <cfRule type="containsText" dxfId="88" priority="17" operator="containsText" text="L">
      <formula>NOT(ISERROR(SEARCH("L",AG57)))</formula>
    </cfRule>
    <cfRule type="containsText" dxfId="87" priority="16" operator="containsText" text="EN">
      <formula>NOT(ISERROR(SEARCH("EN",AG57)))</formula>
    </cfRule>
  </conditionalFormatting>
  <conditionalFormatting sqref="AJ26">
    <cfRule type="containsText" dxfId="86" priority="19" operator="containsText" text="TN">
      <formula>NOT(ISERROR(SEARCH("TN",AJ26)))</formula>
    </cfRule>
    <cfRule type="containsText" dxfId="85" priority="24" operator="containsText" text="N">
      <formula>NOT(ISERROR(SEARCH("N",AJ26)))</formula>
    </cfRule>
    <cfRule type="containsText" dxfId="84" priority="23" operator="containsText" text="L">
      <formula>NOT(ISERROR(SEARCH("L",AJ26)))</formula>
    </cfRule>
    <cfRule type="containsText" dxfId="83" priority="22" operator="containsText" text="CP">
      <formula>NOT(ISERROR(SEARCH("CP",AJ26)))</formula>
    </cfRule>
    <cfRule type="beginsWith" dxfId="82" priority="21" operator="beginsWith" text="T">
      <formula>LEFT(AJ26,LEN("T"))="T"</formula>
    </cfRule>
    <cfRule type="containsText" dxfId="81" priority="20" operator="containsText" text="D">
      <formula>NOT(ISERROR(SEARCH("D",AJ26)))</formula>
    </cfRule>
  </conditionalFormatting>
  <conditionalFormatting sqref="AK5:AK42 AM5:AM42 AO5:AV42">
    <cfRule type="containsText" dxfId="80" priority="37" operator="containsText" text="TN">
      <formula>NOT(ISERROR(SEARCH("TN",AK5)))</formula>
    </cfRule>
  </conditionalFormatting>
  <conditionalFormatting sqref="AK5:AK44 AM5:AM44 AO5:AV44">
    <cfRule type="containsText" dxfId="79" priority="48" operator="containsText" text="N">
      <formula>NOT(ISERROR(SEARCH("N",AK5)))</formula>
    </cfRule>
  </conditionalFormatting>
  <conditionalFormatting sqref="AK5:AK46 AM5:AM46 AO5:AV46">
    <cfRule type="containsText" dxfId="78" priority="38" operator="containsText" text="D">
      <formula>NOT(ISERROR(SEARCH("D",AK5)))</formula>
    </cfRule>
    <cfRule type="containsText" dxfId="77" priority="46" operator="containsText" text="CP">
      <formula>NOT(ISERROR(SEARCH("CP",AK5)))</formula>
    </cfRule>
    <cfRule type="containsText" dxfId="76" priority="47" operator="containsText" text="L">
      <formula>NOT(ISERROR(SEARCH("L",AK5)))</formula>
    </cfRule>
    <cfRule type="beginsWith" dxfId="75" priority="42" operator="beginsWith" text="T">
      <formula>LEFT(AK5,LEN("T"))="T"</formula>
    </cfRule>
  </conditionalFormatting>
  <pageMargins left="0.7" right="0.7" top="0.75" bottom="0.75" header="0.3" footer="0.3"/>
  <pageSetup paperSize="9" scale="67" orientation="landscape" horizontalDpi="0" verticalDpi="0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I65471"/>
  <sheetViews>
    <sheetView view="pageBreakPreview" zoomScale="82" zoomScaleNormal="100" zoomScaleSheetLayoutView="82" zoomScalePageLayoutView="80" workbookViewId="0">
      <pane ySplit="4" topLeftCell="A5" activePane="bottomLeft" state="frozen"/>
      <selection activeCell="X1" sqref="X1"/>
      <selection pane="bottomLeft" activeCell="J34" sqref="J34"/>
    </sheetView>
  </sheetViews>
  <sheetFormatPr baseColWidth="10" defaultColWidth="8.85546875" defaultRowHeight="14.85" customHeight="1" x14ac:dyDescent="0.25"/>
  <cols>
    <col min="1" max="1" width="8.85546875" style="239"/>
    <col min="2" max="2" width="21.85546875" style="239" customWidth="1"/>
    <col min="3" max="87" width="3.42578125" style="239" customWidth="1"/>
    <col min="88" max="88" width="1.140625" customWidth="1"/>
  </cols>
  <sheetData>
    <row r="1" spans="1:87" ht="22.5" customHeight="1" thickBot="1" x14ac:dyDescent="0.3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</row>
    <row r="2" spans="1:87" ht="40.5" customHeight="1" thickBot="1" x14ac:dyDescent="0.3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447"/>
      <c r="CD2" s="447"/>
      <c r="CE2" s="447"/>
      <c r="CF2" s="447"/>
      <c r="CG2" s="447"/>
      <c r="CH2" s="447"/>
      <c r="CI2" s="447"/>
    </row>
    <row r="3" spans="1:87" ht="27.75" customHeight="1" thickBot="1" x14ac:dyDescent="0.3">
      <c r="A3" s="448" t="s">
        <v>304</v>
      </c>
      <c r="B3" s="450" t="s">
        <v>203</v>
      </c>
      <c r="C3" s="452" t="s">
        <v>204</v>
      </c>
      <c r="D3" s="453"/>
      <c r="E3" s="453"/>
      <c r="F3" s="453"/>
      <c r="G3" s="453"/>
      <c r="H3" s="453"/>
      <c r="I3" s="594"/>
      <c r="J3" s="608" t="s">
        <v>205</v>
      </c>
      <c r="K3" s="609"/>
      <c r="L3" s="609"/>
      <c r="M3" s="609"/>
      <c r="N3" s="609"/>
      <c r="O3" s="609"/>
      <c r="P3" s="609"/>
      <c r="Q3" s="610"/>
      <c r="R3" s="611" t="s">
        <v>206</v>
      </c>
      <c r="S3" s="612"/>
      <c r="T3" s="612"/>
      <c r="U3" s="612"/>
      <c r="V3" s="612"/>
      <c r="W3" s="612"/>
      <c r="X3" s="612"/>
      <c r="Y3" s="612"/>
      <c r="Z3" s="613"/>
      <c r="AA3" s="459" t="s">
        <v>207</v>
      </c>
      <c r="AB3" s="595"/>
      <c r="AC3" s="595"/>
      <c r="AD3" s="595"/>
      <c r="AE3" s="595"/>
      <c r="AF3" s="595"/>
      <c r="AG3" s="466"/>
      <c r="AH3" s="611" t="s">
        <v>208</v>
      </c>
      <c r="AI3" s="612"/>
      <c r="AJ3" s="612"/>
      <c r="AK3" s="612"/>
      <c r="AL3" s="612"/>
      <c r="AM3" s="612"/>
      <c r="AN3" s="612"/>
      <c r="AO3" s="613"/>
      <c r="AP3" s="609" t="s">
        <v>209</v>
      </c>
      <c r="AQ3" s="609"/>
      <c r="AR3" s="609"/>
      <c r="AS3" s="609"/>
      <c r="AT3" s="609"/>
      <c r="AU3" s="609"/>
      <c r="AV3" s="609"/>
      <c r="AW3" s="609"/>
      <c r="AX3" s="611" t="s">
        <v>210</v>
      </c>
      <c r="AY3" s="612"/>
      <c r="AZ3" s="612"/>
      <c r="BA3" s="612"/>
      <c r="BB3" s="612"/>
      <c r="BC3" s="612"/>
      <c r="BD3" s="612"/>
      <c r="BE3" s="612"/>
      <c r="BF3" s="612"/>
      <c r="BG3" s="613"/>
      <c r="BH3" s="609" t="s">
        <v>211</v>
      </c>
      <c r="BI3" s="609"/>
      <c r="BJ3" s="609"/>
      <c r="BK3" s="609"/>
      <c r="BL3" s="609"/>
      <c r="BM3" s="609"/>
      <c r="BN3" s="609"/>
      <c r="BO3" s="609"/>
      <c r="BP3" s="614" t="s">
        <v>212</v>
      </c>
      <c r="BQ3" s="462"/>
      <c r="BR3" s="462"/>
      <c r="BS3" s="462"/>
      <c r="BT3" s="462"/>
      <c r="BU3" s="462"/>
      <c r="BV3" s="462"/>
      <c r="BW3" s="462"/>
      <c r="BX3" s="462"/>
      <c r="BY3" s="462"/>
      <c r="BZ3" s="615"/>
      <c r="CA3" s="616" t="s">
        <v>213</v>
      </c>
      <c r="CB3" s="617"/>
      <c r="CC3" s="617"/>
      <c r="CD3" s="617"/>
      <c r="CE3" s="617"/>
      <c r="CF3" s="617"/>
      <c r="CG3" s="617"/>
      <c r="CH3" s="466"/>
      <c r="CI3" s="618"/>
    </row>
    <row r="4" spans="1:87" ht="18" customHeight="1" thickBot="1" x14ac:dyDescent="0.3">
      <c r="A4" s="449"/>
      <c r="B4" s="451"/>
      <c r="C4" s="301">
        <v>1</v>
      </c>
      <c r="D4" s="426">
        <v>8</v>
      </c>
      <c r="E4" s="276">
        <v>15</v>
      </c>
      <c r="F4" s="275">
        <v>21</v>
      </c>
      <c r="G4" s="392">
        <v>22</v>
      </c>
      <c r="H4" s="275">
        <v>28</v>
      </c>
      <c r="I4" s="277">
        <v>29</v>
      </c>
      <c r="J4" s="276">
        <v>5</v>
      </c>
      <c r="K4" s="269">
        <v>6</v>
      </c>
      <c r="L4" s="369">
        <v>12</v>
      </c>
      <c r="M4" s="364">
        <v>13</v>
      </c>
      <c r="N4" s="398">
        <v>19</v>
      </c>
      <c r="O4" s="396">
        <v>20</v>
      </c>
      <c r="P4" s="399">
        <v>26</v>
      </c>
      <c r="Q4" s="280">
        <v>27</v>
      </c>
      <c r="R4" s="417">
        <v>2</v>
      </c>
      <c r="S4" s="273">
        <v>3</v>
      </c>
      <c r="T4" s="391">
        <v>9</v>
      </c>
      <c r="U4" s="392">
        <v>10</v>
      </c>
      <c r="V4" s="391">
        <v>16</v>
      </c>
      <c r="W4" s="392">
        <v>17</v>
      </c>
      <c r="X4" s="275">
        <v>23</v>
      </c>
      <c r="Y4" s="392">
        <v>24</v>
      </c>
      <c r="Z4" s="276">
        <v>30</v>
      </c>
      <c r="AA4" s="408">
        <v>1</v>
      </c>
      <c r="AB4" s="391">
        <v>7</v>
      </c>
      <c r="AC4" s="392">
        <v>8</v>
      </c>
      <c r="AD4" s="272">
        <v>14</v>
      </c>
      <c r="AE4" s="270">
        <v>15</v>
      </c>
      <c r="AF4" s="274">
        <v>22</v>
      </c>
      <c r="AG4" s="280">
        <v>29</v>
      </c>
      <c r="AH4" s="417">
        <v>4</v>
      </c>
      <c r="AI4" s="273">
        <v>5</v>
      </c>
      <c r="AJ4" s="275">
        <v>11</v>
      </c>
      <c r="AK4" s="392">
        <v>12</v>
      </c>
      <c r="AL4" s="275">
        <v>18</v>
      </c>
      <c r="AM4" s="392">
        <v>19</v>
      </c>
      <c r="AN4" s="276">
        <v>25</v>
      </c>
      <c r="AO4" s="271">
        <v>26</v>
      </c>
      <c r="AP4" s="408">
        <v>1</v>
      </c>
      <c r="AQ4" s="394">
        <v>2</v>
      </c>
      <c r="AR4" s="395">
        <v>8</v>
      </c>
      <c r="AS4" s="396">
        <v>9</v>
      </c>
      <c r="AT4" s="395">
        <v>15</v>
      </c>
      <c r="AU4" s="397">
        <v>16</v>
      </c>
      <c r="AV4" s="279">
        <v>22</v>
      </c>
      <c r="AW4" s="280">
        <v>23</v>
      </c>
      <c r="AX4" s="431">
        <v>1</v>
      </c>
      <c r="AY4" s="276">
        <v>2</v>
      </c>
      <c r="AZ4" s="400">
        <v>8</v>
      </c>
      <c r="BA4" s="392">
        <v>9</v>
      </c>
      <c r="BB4" s="276">
        <v>15</v>
      </c>
      <c r="BC4" s="271">
        <v>16</v>
      </c>
      <c r="BD4" s="391">
        <v>22</v>
      </c>
      <c r="BE4" s="271">
        <v>23</v>
      </c>
      <c r="BF4" s="391">
        <v>29</v>
      </c>
      <c r="BG4" s="271">
        <v>30</v>
      </c>
      <c r="BH4" s="417">
        <v>5</v>
      </c>
      <c r="BI4" s="273">
        <v>6</v>
      </c>
      <c r="BJ4" s="395">
        <v>12</v>
      </c>
      <c r="BK4" s="280">
        <v>13</v>
      </c>
      <c r="BL4" s="401">
        <v>19</v>
      </c>
      <c r="BM4" s="273">
        <v>20</v>
      </c>
      <c r="BN4" s="138">
        <v>26</v>
      </c>
      <c r="BO4" s="136">
        <v>27</v>
      </c>
      <c r="BP4" s="408">
        <v>45413</v>
      </c>
      <c r="BQ4" s="276">
        <v>3</v>
      </c>
      <c r="BR4" s="272">
        <v>4</v>
      </c>
      <c r="BS4" s="272">
        <v>45420</v>
      </c>
      <c r="BT4" s="272">
        <v>10</v>
      </c>
      <c r="BU4" s="272">
        <v>11</v>
      </c>
      <c r="BV4" s="272">
        <v>17</v>
      </c>
      <c r="BW4" s="270">
        <v>18</v>
      </c>
      <c r="BX4" s="271">
        <v>24</v>
      </c>
      <c r="BY4" s="271">
        <v>25</v>
      </c>
      <c r="BZ4" s="271">
        <v>31</v>
      </c>
      <c r="CA4" s="433">
        <v>1</v>
      </c>
      <c r="CB4" s="138">
        <v>7</v>
      </c>
      <c r="CC4" s="138">
        <v>8</v>
      </c>
      <c r="CD4" s="138">
        <v>14</v>
      </c>
      <c r="CE4" s="138">
        <v>15</v>
      </c>
      <c r="CF4" s="138">
        <v>21</v>
      </c>
      <c r="CG4" s="135">
        <v>22</v>
      </c>
      <c r="CH4" s="136">
        <v>28</v>
      </c>
      <c r="CI4" s="152">
        <v>29</v>
      </c>
    </row>
    <row r="5" spans="1:87" ht="21" customHeight="1" thickBot="1" x14ac:dyDescent="0.3">
      <c r="A5" s="606" t="s">
        <v>195</v>
      </c>
      <c r="B5" s="335" t="s">
        <v>214</v>
      </c>
      <c r="C5" s="325"/>
      <c r="D5" s="420"/>
      <c r="E5" s="362"/>
      <c r="F5" s="295"/>
      <c r="G5" s="296"/>
      <c r="H5" s="295"/>
      <c r="I5" s="289"/>
      <c r="J5" s="402"/>
      <c r="K5" s="289"/>
      <c r="L5" s="295"/>
      <c r="M5" s="296"/>
      <c r="N5" s="295"/>
      <c r="O5" s="296"/>
      <c r="P5" s="292"/>
      <c r="Q5" s="289"/>
      <c r="R5" s="402"/>
      <c r="S5" s="289"/>
      <c r="T5" s="583" t="s">
        <v>303</v>
      </c>
      <c r="U5" s="584"/>
      <c r="V5" s="295"/>
      <c r="W5" s="296"/>
      <c r="X5" s="295"/>
      <c r="Y5" s="296"/>
      <c r="Z5" s="362"/>
      <c r="AA5" s="409" t="s">
        <v>30</v>
      </c>
      <c r="AB5" s="295"/>
      <c r="AC5" s="296"/>
      <c r="AD5" s="292"/>
      <c r="AE5" s="302"/>
      <c r="AF5" s="646" t="s">
        <v>215</v>
      </c>
      <c r="AG5" s="655" t="s">
        <v>216</v>
      </c>
      <c r="AH5" s="402"/>
      <c r="AI5" s="289"/>
      <c r="AJ5" s="295"/>
      <c r="AK5" s="367" t="s">
        <v>37</v>
      </c>
      <c r="AL5" s="295"/>
      <c r="AM5" s="296"/>
      <c r="AN5" s="292"/>
      <c r="AO5" s="368" t="s">
        <v>44</v>
      </c>
      <c r="AP5" s="402"/>
      <c r="AQ5" s="289"/>
      <c r="AR5" s="295"/>
      <c r="AS5" s="296"/>
      <c r="AT5" s="633" t="s">
        <v>201</v>
      </c>
      <c r="AU5" s="634"/>
      <c r="AV5" s="292"/>
      <c r="AW5" s="289"/>
      <c r="AX5" s="402"/>
      <c r="AY5" s="289"/>
      <c r="AZ5" s="633" t="s">
        <v>202</v>
      </c>
      <c r="BA5" s="634"/>
      <c r="BB5" s="292"/>
      <c r="BC5" s="302"/>
      <c r="BD5" s="583" t="s">
        <v>217</v>
      </c>
      <c r="BE5" s="584"/>
      <c r="BF5" s="283"/>
      <c r="BG5" s="289"/>
      <c r="BH5" s="402"/>
      <c r="BI5" s="289"/>
      <c r="BJ5" s="295"/>
      <c r="BK5" s="302"/>
      <c r="BL5" s="583" t="s">
        <v>218</v>
      </c>
      <c r="BM5" s="584"/>
      <c r="BN5" s="283"/>
      <c r="BO5" s="289"/>
      <c r="BP5" s="627" t="s">
        <v>219</v>
      </c>
      <c r="BQ5" s="283"/>
      <c r="BR5" s="302"/>
      <c r="BS5" s="587" t="s">
        <v>220</v>
      </c>
      <c r="BT5" s="283"/>
      <c r="BU5" s="284"/>
      <c r="BV5" s="284"/>
      <c r="BW5" s="284"/>
      <c r="BX5" s="284"/>
      <c r="BY5" s="284"/>
      <c r="BZ5" s="289"/>
      <c r="CA5" s="402"/>
      <c r="CB5" s="284"/>
      <c r="CC5" s="284"/>
      <c r="CD5" s="284"/>
      <c r="CE5" s="284"/>
      <c r="CF5" s="284"/>
      <c r="CG5" s="284"/>
      <c r="CH5" s="284"/>
      <c r="CI5" s="302"/>
    </row>
    <row r="6" spans="1:87" ht="21" customHeight="1" thickBot="1" x14ac:dyDescent="0.3">
      <c r="A6" s="607"/>
      <c r="B6" s="336" t="s">
        <v>221</v>
      </c>
      <c r="C6" s="326"/>
      <c r="D6" s="421"/>
      <c r="E6" s="379"/>
      <c r="F6" s="297"/>
      <c r="G6" s="298"/>
      <c r="H6" s="297" t="s">
        <v>9</v>
      </c>
      <c r="I6" s="290"/>
      <c r="J6" s="403"/>
      <c r="K6" s="290"/>
      <c r="L6" s="297"/>
      <c r="M6" s="298"/>
      <c r="N6" s="297"/>
      <c r="O6" s="298"/>
      <c r="P6" s="293"/>
      <c r="Q6" s="290" t="s">
        <v>16</v>
      </c>
      <c r="R6" s="403"/>
      <c r="S6" s="290"/>
      <c r="T6" s="585"/>
      <c r="U6" s="586"/>
      <c r="V6" s="297"/>
      <c r="W6" s="298"/>
      <c r="X6" s="297"/>
      <c r="Y6" s="298"/>
      <c r="Z6" s="379" t="s">
        <v>23</v>
      </c>
      <c r="AA6" s="410"/>
      <c r="AB6" s="297"/>
      <c r="AC6" s="298"/>
      <c r="AD6" s="293"/>
      <c r="AE6" s="303"/>
      <c r="AF6" s="647"/>
      <c r="AG6" s="532"/>
      <c r="AH6" s="403"/>
      <c r="AI6" s="290"/>
      <c r="AJ6" s="297"/>
      <c r="AK6" s="298" t="s">
        <v>200</v>
      </c>
      <c r="AL6" s="297"/>
      <c r="AM6" s="298"/>
      <c r="AN6" s="293"/>
      <c r="AO6" s="290"/>
      <c r="AP6" s="403"/>
      <c r="AQ6" s="290"/>
      <c r="AR6" s="297"/>
      <c r="AS6" s="298"/>
      <c r="AT6" s="578" t="s">
        <v>201</v>
      </c>
      <c r="AU6" s="649"/>
      <c r="AV6" s="293"/>
      <c r="AW6" s="290"/>
      <c r="AX6" s="403"/>
      <c r="AY6" s="290"/>
      <c r="AZ6" s="578" t="s">
        <v>202</v>
      </c>
      <c r="BA6" s="649"/>
      <c r="BB6" s="293"/>
      <c r="BC6" s="303"/>
      <c r="BD6" s="585"/>
      <c r="BE6" s="586"/>
      <c r="BF6" s="285"/>
      <c r="BG6" s="290"/>
      <c r="BH6" s="403"/>
      <c r="BI6" s="290"/>
      <c r="BJ6" s="297"/>
      <c r="BK6" s="303"/>
      <c r="BL6" s="585"/>
      <c r="BM6" s="586"/>
      <c r="BN6" s="285"/>
      <c r="BO6" s="290"/>
      <c r="BP6" s="628"/>
      <c r="BQ6" s="285"/>
      <c r="BR6" s="303"/>
      <c r="BS6" s="588"/>
      <c r="BT6" s="285"/>
      <c r="BU6" s="286"/>
      <c r="BV6" s="286"/>
      <c r="BW6" s="286"/>
      <c r="BX6" s="286"/>
      <c r="BY6" s="286"/>
      <c r="BZ6" s="290"/>
      <c r="CA6" s="403"/>
      <c r="CB6" s="286"/>
      <c r="CC6" s="286"/>
      <c r="CD6" s="286"/>
      <c r="CE6" s="286"/>
      <c r="CF6" s="286"/>
      <c r="CG6" s="286"/>
      <c r="CH6" s="286"/>
      <c r="CI6" s="303"/>
    </row>
    <row r="7" spans="1:87" ht="21" customHeight="1" thickBot="1" x14ac:dyDescent="0.3">
      <c r="A7" s="607"/>
      <c r="B7" s="337" t="s">
        <v>222</v>
      </c>
      <c r="C7" s="326"/>
      <c r="D7" s="421"/>
      <c r="E7" s="379"/>
      <c r="F7" s="297"/>
      <c r="G7" s="298"/>
      <c r="H7" s="297"/>
      <c r="I7" s="290" t="s">
        <v>9</v>
      </c>
      <c r="J7" s="403"/>
      <c r="K7" s="290"/>
      <c r="L7" s="297"/>
      <c r="M7" s="298"/>
      <c r="N7" s="297"/>
      <c r="O7" s="298"/>
      <c r="P7" s="293" t="s">
        <v>16</v>
      </c>
      <c r="Q7" s="290"/>
      <c r="R7" s="403"/>
      <c r="S7" s="290"/>
      <c r="T7" s="585"/>
      <c r="U7" s="586"/>
      <c r="V7" s="297"/>
      <c r="W7" s="298"/>
      <c r="X7" s="297"/>
      <c r="Y7" s="298"/>
      <c r="Z7" s="379"/>
      <c r="AA7" s="410" t="s">
        <v>23</v>
      </c>
      <c r="AB7" s="297"/>
      <c r="AC7" s="298"/>
      <c r="AD7" s="293"/>
      <c r="AE7" s="303"/>
      <c r="AF7" s="647"/>
      <c r="AG7" s="532"/>
      <c r="AH7" s="403"/>
      <c r="AI7" s="290"/>
      <c r="AJ7" s="297"/>
      <c r="AK7" s="298" t="s">
        <v>200</v>
      </c>
      <c r="AL7" s="297"/>
      <c r="AM7" s="298"/>
      <c r="AN7" s="293"/>
      <c r="AO7" s="290"/>
      <c r="AP7" s="403"/>
      <c r="AQ7" s="290"/>
      <c r="AR7" s="297"/>
      <c r="AS7" s="298"/>
      <c r="AT7" s="297"/>
      <c r="AU7" s="298"/>
      <c r="AV7" s="293"/>
      <c r="AW7" s="290"/>
      <c r="AX7" s="403"/>
      <c r="AY7" s="290"/>
      <c r="AZ7" s="297"/>
      <c r="BA7" s="298"/>
      <c r="BB7" s="293"/>
      <c r="BC7" s="303"/>
      <c r="BD7" s="585"/>
      <c r="BE7" s="586"/>
      <c r="BF7" s="285"/>
      <c r="BG7" s="290"/>
      <c r="BH7" s="403"/>
      <c r="BI7" s="290"/>
      <c r="BJ7" s="578" t="s">
        <v>201</v>
      </c>
      <c r="BK7" s="579"/>
      <c r="BL7" s="585"/>
      <c r="BM7" s="586"/>
      <c r="BN7" s="285"/>
      <c r="BO7" s="290"/>
      <c r="BP7" s="628"/>
      <c r="BQ7" s="285"/>
      <c r="BR7" s="303"/>
      <c r="BS7" s="588"/>
      <c r="BT7" s="285"/>
      <c r="BU7" s="286"/>
      <c r="BV7" s="286"/>
      <c r="BW7" s="286"/>
      <c r="BX7" s="286"/>
      <c r="BY7" s="286"/>
      <c r="BZ7" s="290"/>
      <c r="CA7" s="403"/>
      <c r="CB7" s="286"/>
      <c r="CC7" s="286"/>
      <c r="CD7" s="286"/>
      <c r="CE7" s="286"/>
      <c r="CF7" s="286"/>
      <c r="CG7" s="286"/>
      <c r="CH7" s="576" t="s">
        <v>223</v>
      </c>
      <c r="CI7" s="579"/>
    </row>
    <row r="8" spans="1:87" ht="21" customHeight="1" thickBot="1" x14ac:dyDescent="0.3">
      <c r="A8" s="607"/>
      <c r="B8" s="337" t="s">
        <v>224</v>
      </c>
      <c r="C8" s="326"/>
      <c r="D8" s="421"/>
      <c r="E8" s="379"/>
      <c r="F8" s="297"/>
      <c r="G8" s="298"/>
      <c r="H8" s="297" t="s">
        <v>9</v>
      </c>
      <c r="I8" s="290"/>
      <c r="J8" s="403"/>
      <c r="K8" s="290"/>
      <c r="L8" s="297"/>
      <c r="M8" s="298"/>
      <c r="N8" s="297"/>
      <c r="O8" s="298"/>
      <c r="P8" s="293"/>
      <c r="Q8" s="290" t="s">
        <v>16</v>
      </c>
      <c r="R8" s="403"/>
      <c r="S8" s="290"/>
      <c r="T8" s="585"/>
      <c r="U8" s="586"/>
      <c r="V8" s="297"/>
      <c r="W8" s="298"/>
      <c r="X8" s="297"/>
      <c r="Y8" s="298"/>
      <c r="Z8" s="379" t="s">
        <v>23</v>
      </c>
      <c r="AA8" s="410"/>
      <c r="AB8" s="297"/>
      <c r="AC8" s="298"/>
      <c r="AD8" s="293"/>
      <c r="AE8" s="303"/>
      <c r="AF8" s="647"/>
      <c r="AG8" s="532"/>
      <c r="AH8" s="403"/>
      <c r="AI8" s="290"/>
      <c r="AJ8" s="297"/>
      <c r="AK8" s="298" t="s">
        <v>200</v>
      </c>
      <c r="AL8" s="297"/>
      <c r="AM8" s="298"/>
      <c r="AN8" s="293"/>
      <c r="AO8" s="290"/>
      <c r="AP8" s="403"/>
      <c r="AQ8" s="290"/>
      <c r="AR8" s="297"/>
      <c r="AS8" s="298"/>
      <c r="AT8" s="297"/>
      <c r="AU8" s="298"/>
      <c r="AV8" s="293"/>
      <c r="AW8" s="290"/>
      <c r="AX8" s="403"/>
      <c r="AY8" s="290"/>
      <c r="AZ8" s="297"/>
      <c r="BA8" s="298"/>
      <c r="BB8" s="293"/>
      <c r="BC8" s="303"/>
      <c r="BD8" s="585"/>
      <c r="BE8" s="586"/>
      <c r="BF8" s="285"/>
      <c r="BG8" s="290"/>
      <c r="BH8" s="403"/>
      <c r="BI8" s="290"/>
      <c r="BJ8" s="578" t="s">
        <v>201</v>
      </c>
      <c r="BK8" s="579"/>
      <c r="BL8" s="585"/>
      <c r="BM8" s="586"/>
      <c r="BN8" s="285"/>
      <c r="BO8" s="290"/>
      <c r="BP8" s="628"/>
      <c r="BQ8" s="285"/>
      <c r="BR8" s="303"/>
      <c r="BS8" s="588"/>
      <c r="BT8" s="285"/>
      <c r="BU8" s="286"/>
      <c r="BV8" s="286"/>
      <c r="BW8" s="286"/>
      <c r="BX8" s="286"/>
      <c r="BY8" s="286"/>
      <c r="BZ8" s="290"/>
      <c r="CA8" s="403"/>
      <c r="CB8" s="286"/>
      <c r="CC8" s="286"/>
      <c r="CD8" s="286"/>
      <c r="CE8" s="286"/>
      <c r="CF8" s="286"/>
      <c r="CG8" s="286"/>
      <c r="CH8" s="576" t="s">
        <v>223</v>
      </c>
      <c r="CI8" s="579"/>
    </row>
    <row r="9" spans="1:87" ht="21" customHeight="1" thickBot="1" x14ac:dyDescent="0.3">
      <c r="A9" s="607"/>
      <c r="B9" s="337" t="s">
        <v>225</v>
      </c>
      <c r="C9" s="326"/>
      <c r="D9" s="421"/>
      <c r="E9" s="379"/>
      <c r="F9" s="297"/>
      <c r="G9" s="298"/>
      <c r="H9" s="297"/>
      <c r="I9" s="290" t="s">
        <v>9</v>
      </c>
      <c r="J9" s="403"/>
      <c r="K9" s="290"/>
      <c r="L9" s="297"/>
      <c r="M9" s="298"/>
      <c r="N9" s="297"/>
      <c r="O9" s="298"/>
      <c r="P9" s="293" t="s">
        <v>16</v>
      </c>
      <c r="Q9" s="290"/>
      <c r="R9" s="403"/>
      <c r="S9" s="290"/>
      <c r="T9" s="585"/>
      <c r="U9" s="586"/>
      <c r="V9" s="297"/>
      <c r="W9" s="298"/>
      <c r="X9" s="297"/>
      <c r="Y9" s="298"/>
      <c r="Z9" s="379"/>
      <c r="AA9" s="410" t="s">
        <v>23</v>
      </c>
      <c r="AB9" s="297"/>
      <c r="AC9" s="298"/>
      <c r="AD9" s="293"/>
      <c r="AE9" s="303"/>
      <c r="AF9" s="647"/>
      <c r="AG9" s="532"/>
      <c r="AH9" s="403"/>
      <c r="AI9" s="290"/>
      <c r="AJ9" s="297"/>
      <c r="AK9" s="298" t="s">
        <v>200</v>
      </c>
      <c r="AL9" s="297"/>
      <c r="AM9" s="298"/>
      <c r="AN9" s="293"/>
      <c r="AO9" s="290"/>
      <c r="AP9" s="403"/>
      <c r="AQ9" s="290"/>
      <c r="AR9" s="297"/>
      <c r="AS9" s="298"/>
      <c r="AT9" s="297"/>
      <c r="AU9" s="298"/>
      <c r="AV9" s="293"/>
      <c r="AW9" s="290"/>
      <c r="AX9" s="403"/>
      <c r="AY9" s="290"/>
      <c r="AZ9" s="297"/>
      <c r="BA9" s="298"/>
      <c r="BB9" s="293"/>
      <c r="BC9" s="303"/>
      <c r="BD9" s="585"/>
      <c r="BE9" s="586"/>
      <c r="BF9" s="285"/>
      <c r="BG9" s="290"/>
      <c r="BH9" s="403"/>
      <c r="BI9" s="290"/>
      <c r="BJ9" s="297"/>
      <c r="BK9" s="303"/>
      <c r="BL9" s="585"/>
      <c r="BM9" s="586"/>
      <c r="BN9" s="285"/>
      <c r="BO9" s="290"/>
      <c r="BP9" s="628"/>
      <c r="BQ9" s="285"/>
      <c r="BR9" s="303"/>
      <c r="BS9" s="588"/>
      <c r="BT9" s="285"/>
      <c r="BU9" s="286"/>
      <c r="BV9" s="286"/>
      <c r="BW9" s="286"/>
      <c r="BX9" s="286"/>
      <c r="BY9" s="286"/>
      <c r="BZ9" s="290"/>
      <c r="CA9" s="403"/>
      <c r="CB9" s="286"/>
      <c r="CC9" s="286"/>
      <c r="CD9" s="286"/>
      <c r="CE9" s="286"/>
      <c r="CF9" s="286"/>
      <c r="CG9" s="286"/>
      <c r="CH9" s="576" t="s">
        <v>201</v>
      </c>
      <c r="CI9" s="577"/>
    </row>
    <row r="10" spans="1:87" ht="21" customHeight="1" thickBot="1" x14ac:dyDescent="0.3">
      <c r="A10" s="607"/>
      <c r="B10" s="337" t="s">
        <v>226</v>
      </c>
      <c r="C10" s="326"/>
      <c r="D10" s="421"/>
      <c r="E10" s="379"/>
      <c r="F10" s="297"/>
      <c r="G10" s="298"/>
      <c r="H10" s="297" t="s">
        <v>9</v>
      </c>
      <c r="I10" s="290"/>
      <c r="J10" s="403"/>
      <c r="K10" s="290"/>
      <c r="L10" s="297"/>
      <c r="M10" s="298"/>
      <c r="N10" s="297"/>
      <c r="O10" s="298"/>
      <c r="P10" s="293"/>
      <c r="Q10" s="290" t="s">
        <v>16</v>
      </c>
      <c r="R10" s="403"/>
      <c r="S10" s="290"/>
      <c r="T10" s="585"/>
      <c r="U10" s="586"/>
      <c r="V10" s="297"/>
      <c r="W10" s="298"/>
      <c r="X10" s="297"/>
      <c r="Y10" s="298"/>
      <c r="Z10" s="379" t="s">
        <v>23</v>
      </c>
      <c r="AA10" s="410"/>
      <c r="AB10" s="297"/>
      <c r="AC10" s="298"/>
      <c r="AD10" s="293"/>
      <c r="AE10" s="303"/>
      <c r="AF10" s="647"/>
      <c r="AG10" s="532"/>
      <c r="AH10" s="403"/>
      <c r="AI10" s="290"/>
      <c r="AJ10" s="297"/>
      <c r="AK10" s="298" t="s">
        <v>200</v>
      </c>
      <c r="AL10" s="297"/>
      <c r="AM10" s="298"/>
      <c r="AN10" s="293"/>
      <c r="AO10" s="290"/>
      <c r="AP10" s="403"/>
      <c r="AQ10" s="290"/>
      <c r="AR10" s="297"/>
      <c r="AS10" s="298"/>
      <c r="AT10" s="297"/>
      <c r="AU10" s="298"/>
      <c r="AV10" s="293"/>
      <c r="AW10" s="290"/>
      <c r="AX10" s="403"/>
      <c r="AY10" s="290"/>
      <c r="AZ10" s="297"/>
      <c r="BA10" s="298"/>
      <c r="BB10" s="293"/>
      <c r="BC10" s="303"/>
      <c r="BD10" s="585"/>
      <c r="BE10" s="586"/>
      <c r="BF10" s="285"/>
      <c r="BG10" s="290"/>
      <c r="BH10" s="403"/>
      <c r="BI10" s="290"/>
      <c r="BJ10" s="297"/>
      <c r="BK10" s="303"/>
      <c r="BL10" s="585"/>
      <c r="BM10" s="586"/>
      <c r="BN10" s="285"/>
      <c r="BO10" s="290"/>
      <c r="BP10" s="628"/>
      <c r="BQ10" s="285"/>
      <c r="BR10" s="303"/>
      <c r="BS10" s="588"/>
      <c r="BT10" s="285"/>
      <c r="BU10" s="286"/>
      <c r="BV10" s="286"/>
      <c r="BW10" s="286"/>
      <c r="BX10" s="286"/>
      <c r="BY10" s="286"/>
      <c r="BZ10" s="290"/>
      <c r="CA10" s="403"/>
      <c r="CB10" s="286"/>
      <c r="CC10" s="286"/>
      <c r="CD10" s="286"/>
      <c r="CE10" s="286"/>
      <c r="CF10" s="286"/>
      <c r="CG10" s="286"/>
      <c r="CH10" s="576" t="s">
        <v>201</v>
      </c>
      <c r="CI10" s="577"/>
    </row>
    <row r="11" spans="1:87" ht="21" customHeight="1" thickBot="1" x14ac:dyDescent="0.3">
      <c r="A11" s="607"/>
      <c r="B11" s="338" t="s">
        <v>227</v>
      </c>
      <c r="C11" s="326"/>
      <c r="D11" s="421"/>
      <c r="E11" s="379"/>
      <c r="F11" s="297"/>
      <c r="G11" s="298"/>
      <c r="H11" s="297"/>
      <c r="I11" s="290"/>
      <c r="J11" s="403"/>
      <c r="K11" s="290"/>
      <c r="L11" s="297"/>
      <c r="M11" s="298"/>
      <c r="N11" s="297"/>
      <c r="O11" s="298"/>
      <c r="P11" s="293"/>
      <c r="Q11" s="290"/>
      <c r="R11" s="403"/>
      <c r="S11" s="290"/>
      <c r="T11" s="585"/>
      <c r="U11" s="586"/>
      <c r="V11" s="297"/>
      <c r="W11" s="298"/>
      <c r="X11" s="297"/>
      <c r="Y11" s="298"/>
      <c r="Z11" s="379"/>
      <c r="AA11" s="410"/>
      <c r="AB11" s="297"/>
      <c r="AC11" s="298"/>
      <c r="AD11" s="293"/>
      <c r="AE11" s="303"/>
      <c r="AF11" s="647"/>
      <c r="AG11" s="532"/>
      <c r="AH11" s="403"/>
      <c r="AI11" s="290"/>
      <c r="AJ11" s="297"/>
      <c r="AK11" s="298"/>
      <c r="AL11" s="297"/>
      <c r="AM11" s="298"/>
      <c r="AN11" s="293"/>
      <c r="AO11" s="290"/>
      <c r="AP11" s="403"/>
      <c r="AQ11" s="290"/>
      <c r="AR11" s="297"/>
      <c r="AS11" s="298"/>
      <c r="AT11" s="297"/>
      <c r="AU11" s="298"/>
      <c r="AV11" s="293"/>
      <c r="AW11" s="290"/>
      <c r="AX11" s="403"/>
      <c r="AY11" s="290"/>
      <c r="AZ11" s="297"/>
      <c r="BA11" s="298"/>
      <c r="BB11" s="293"/>
      <c r="BC11" s="303"/>
      <c r="BD11" s="585"/>
      <c r="BE11" s="586"/>
      <c r="BF11" s="285"/>
      <c r="BG11" s="290"/>
      <c r="BH11" s="403"/>
      <c r="BI11" s="290"/>
      <c r="BJ11" s="297"/>
      <c r="BK11" s="303"/>
      <c r="BL11" s="585"/>
      <c r="BM11" s="586"/>
      <c r="BN11" s="285"/>
      <c r="BO11" s="290"/>
      <c r="BP11" s="628"/>
      <c r="BQ11" s="285"/>
      <c r="BR11" s="303"/>
      <c r="BS11" s="588"/>
      <c r="BT11" s="285"/>
      <c r="BU11" s="286"/>
      <c r="BV11" s="286"/>
      <c r="BW11" s="286"/>
      <c r="BX11" s="286"/>
      <c r="BY11" s="286"/>
      <c r="BZ11" s="290"/>
      <c r="CA11" s="403"/>
      <c r="CB11" s="286"/>
      <c r="CC11" s="286"/>
      <c r="CD11" s="286"/>
      <c r="CE11" s="286"/>
      <c r="CF11" s="576" t="s">
        <v>201</v>
      </c>
      <c r="CG11" s="577"/>
      <c r="CH11" s="286"/>
      <c r="CI11" s="303"/>
    </row>
    <row r="12" spans="1:87" ht="21" customHeight="1" thickBot="1" x14ac:dyDescent="0.3">
      <c r="A12" s="607"/>
      <c r="B12" s="338" t="s">
        <v>228</v>
      </c>
      <c r="C12" s="326"/>
      <c r="D12" s="421"/>
      <c r="E12" s="379"/>
      <c r="F12" s="297"/>
      <c r="G12" s="298"/>
      <c r="H12" s="297"/>
      <c r="I12" s="290"/>
      <c r="J12" s="403"/>
      <c r="K12" s="290"/>
      <c r="L12" s="297"/>
      <c r="M12" s="298"/>
      <c r="N12" s="297"/>
      <c r="O12" s="298"/>
      <c r="P12" s="293"/>
      <c r="Q12" s="290"/>
      <c r="R12" s="403"/>
      <c r="S12" s="290"/>
      <c r="T12" s="585"/>
      <c r="U12" s="586"/>
      <c r="V12" s="297"/>
      <c r="W12" s="298"/>
      <c r="X12" s="297"/>
      <c r="Y12" s="298"/>
      <c r="Z12" s="379"/>
      <c r="AA12" s="410"/>
      <c r="AB12" s="297"/>
      <c r="AC12" s="298"/>
      <c r="AD12" s="293"/>
      <c r="AE12" s="303"/>
      <c r="AF12" s="647"/>
      <c r="AG12" s="532"/>
      <c r="AH12" s="403"/>
      <c r="AI12" s="290"/>
      <c r="AJ12" s="297"/>
      <c r="AK12" s="298"/>
      <c r="AL12" s="297"/>
      <c r="AM12" s="298"/>
      <c r="AN12" s="293"/>
      <c r="AO12" s="290"/>
      <c r="AP12" s="403"/>
      <c r="AQ12" s="290"/>
      <c r="AR12" s="297"/>
      <c r="AS12" s="298"/>
      <c r="AT12" s="297"/>
      <c r="AU12" s="298"/>
      <c r="AV12" s="293"/>
      <c r="AW12" s="290"/>
      <c r="AX12" s="403"/>
      <c r="AY12" s="290"/>
      <c r="AZ12" s="297"/>
      <c r="BA12" s="298"/>
      <c r="BB12" s="293"/>
      <c r="BC12" s="303"/>
      <c r="BD12" s="585"/>
      <c r="BE12" s="586"/>
      <c r="BF12" s="285"/>
      <c r="BG12" s="290"/>
      <c r="BH12" s="403"/>
      <c r="BI12" s="290"/>
      <c r="BJ12" s="297"/>
      <c r="BK12" s="303"/>
      <c r="BL12" s="585"/>
      <c r="BM12" s="586"/>
      <c r="BN12" s="285"/>
      <c r="BO12" s="290"/>
      <c r="BP12" s="628"/>
      <c r="BQ12" s="285"/>
      <c r="BR12" s="303"/>
      <c r="BS12" s="588"/>
      <c r="BT12" s="285"/>
      <c r="BU12" s="286"/>
      <c r="BV12" s="286"/>
      <c r="BW12" s="286"/>
      <c r="BX12" s="286"/>
      <c r="BY12" s="286"/>
      <c r="BZ12" s="290"/>
      <c r="CA12" s="403"/>
      <c r="CB12" s="286"/>
      <c r="CC12" s="286"/>
      <c r="CD12" s="286"/>
      <c r="CE12" s="286"/>
      <c r="CF12" s="576" t="s">
        <v>201</v>
      </c>
      <c r="CG12" s="577"/>
      <c r="CH12" s="286"/>
      <c r="CI12" s="303"/>
    </row>
    <row r="13" spans="1:87" ht="21" customHeight="1" thickBot="1" x14ac:dyDescent="0.3">
      <c r="A13" s="510"/>
      <c r="B13" s="339" t="s">
        <v>229</v>
      </c>
      <c r="C13" s="334"/>
      <c r="D13" s="422"/>
      <c r="E13" s="380"/>
      <c r="F13" s="299"/>
      <c r="G13" s="300"/>
      <c r="H13" s="299"/>
      <c r="I13" s="291"/>
      <c r="J13" s="404"/>
      <c r="K13" s="291"/>
      <c r="L13" s="299"/>
      <c r="M13" s="365"/>
      <c r="N13" s="371"/>
      <c r="O13" s="300"/>
      <c r="P13" s="294"/>
      <c r="Q13" s="291"/>
      <c r="R13" s="404"/>
      <c r="S13" s="291"/>
      <c r="T13" s="585"/>
      <c r="U13" s="586"/>
      <c r="V13" s="299"/>
      <c r="W13" s="300"/>
      <c r="X13" s="299"/>
      <c r="Y13" s="300"/>
      <c r="Z13" s="380"/>
      <c r="AA13" s="411"/>
      <c r="AB13" s="299"/>
      <c r="AC13" s="300"/>
      <c r="AD13" s="294"/>
      <c r="AE13" s="304"/>
      <c r="AF13" s="647"/>
      <c r="AG13" s="532"/>
      <c r="AH13" s="404"/>
      <c r="AI13" s="291"/>
      <c r="AJ13" s="299"/>
      <c r="AK13" s="300"/>
      <c r="AL13" s="299"/>
      <c r="AM13" s="300"/>
      <c r="AN13" s="294"/>
      <c r="AO13" s="291"/>
      <c r="AP13" s="404"/>
      <c r="AQ13" s="291"/>
      <c r="AR13" s="299"/>
      <c r="AS13" s="300"/>
      <c r="AT13" s="299"/>
      <c r="AU13" s="300"/>
      <c r="AV13" s="294"/>
      <c r="AW13" s="291"/>
      <c r="AX13" s="404"/>
      <c r="AY13" s="291"/>
      <c r="AZ13" s="299"/>
      <c r="BA13" s="300"/>
      <c r="BB13" s="294"/>
      <c r="BC13" s="304"/>
      <c r="BD13" s="585"/>
      <c r="BE13" s="586"/>
      <c r="BF13" s="287"/>
      <c r="BG13" s="291"/>
      <c r="BH13" s="404"/>
      <c r="BI13" s="291"/>
      <c r="BJ13" s="299"/>
      <c r="BK13" s="304"/>
      <c r="BL13" s="585"/>
      <c r="BM13" s="586"/>
      <c r="BN13" s="287"/>
      <c r="BO13" s="291"/>
      <c r="BP13" s="628"/>
      <c r="BQ13" s="287"/>
      <c r="BR13" s="304"/>
      <c r="BS13" s="588"/>
      <c r="BT13" s="287"/>
      <c r="BU13" s="288"/>
      <c r="BV13" s="288"/>
      <c r="BW13" s="288"/>
      <c r="BX13" s="288"/>
      <c r="BY13" s="288"/>
      <c r="BZ13" s="291"/>
      <c r="CA13" s="404"/>
      <c r="CB13" s="288"/>
      <c r="CC13" s="288"/>
      <c r="CD13" s="288"/>
      <c r="CE13" s="288"/>
      <c r="CF13" s="288"/>
      <c r="CG13" s="288"/>
      <c r="CH13" s="592" t="s">
        <v>201</v>
      </c>
      <c r="CI13" s="619"/>
    </row>
    <row r="14" spans="1:87" ht="21" customHeight="1" x14ac:dyDescent="0.25">
      <c r="A14" s="508" t="s">
        <v>194</v>
      </c>
      <c r="B14" s="340" t="s">
        <v>230</v>
      </c>
      <c r="C14" s="325"/>
      <c r="D14" s="420"/>
      <c r="E14" s="362"/>
      <c r="F14" s="295"/>
      <c r="G14" s="296"/>
      <c r="H14" s="295"/>
      <c r="I14" s="289"/>
      <c r="J14" s="402"/>
      <c r="K14" s="368" t="s">
        <v>30</v>
      </c>
      <c r="L14" s="295"/>
      <c r="M14" s="296"/>
      <c r="N14" s="295"/>
      <c r="O14" s="367" t="s">
        <v>37</v>
      </c>
      <c r="P14" s="292"/>
      <c r="Q14" s="289"/>
      <c r="R14" s="402"/>
      <c r="S14" s="368" t="s">
        <v>44</v>
      </c>
      <c r="T14" s="585"/>
      <c r="U14" s="586"/>
      <c r="V14" s="295"/>
      <c r="W14" s="296"/>
      <c r="X14" s="633" t="s">
        <v>201</v>
      </c>
      <c r="Y14" s="634"/>
      <c r="Z14" s="362"/>
      <c r="AA14" s="412"/>
      <c r="AB14" s="295"/>
      <c r="AC14" s="296"/>
      <c r="AD14" s="292"/>
      <c r="AE14" s="302"/>
      <c r="AF14" s="647"/>
      <c r="AG14" s="532"/>
      <c r="AH14" s="402"/>
      <c r="AI14" s="289"/>
      <c r="AJ14" s="295"/>
      <c r="AK14" s="296"/>
      <c r="AL14" s="295"/>
      <c r="AM14" s="296"/>
      <c r="AN14" s="292"/>
      <c r="AO14" s="289"/>
      <c r="AP14" s="402"/>
      <c r="AQ14" s="289"/>
      <c r="AR14" s="295"/>
      <c r="AS14" s="296"/>
      <c r="AT14" s="295"/>
      <c r="AU14" s="296"/>
      <c r="AV14" s="292"/>
      <c r="AW14" s="289"/>
      <c r="AX14" s="402"/>
      <c r="AY14" s="289"/>
      <c r="AZ14" s="295"/>
      <c r="BA14" s="296"/>
      <c r="BB14" s="292"/>
      <c r="BC14" s="302"/>
      <c r="BD14" s="585"/>
      <c r="BE14" s="586"/>
      <c r="BF14" s="580" t="s">
        <v>202</v>
      </c>
      <c r="BG14" s="593"/>
      <c r="BH14" s="402"/>
      <c r="BI14" s="289"/>
      <c r="BJ14" s="295"/>
      <c r="BK14" s="302"/>
      <c r="BL14" s="585"/>
      <c r="BM14" s="586"/>
      <c r="BN14" s="283"/>
      <c r="BO14" s="289"/>
      <c r="BP14" s="628"/>
      <c r="BQ14" s="283"/>
      <c r="BR14" s="302"/>
      <c r="BS14" s="588"/>
      <c r="BT14" s="283"/>
      <c r="BU14" s="284"/>
      <c r="BV14" s="284"/>
      <c r="BW14" s="284"/>
      <c r="BX14" s="284"/>
      <c r="BY14" s="284"/>
      <c r="BZ14" s="289"/>
      <c r="CA14" s="402"/>
      <c r="CB14" s="284"/>
      <c r="CC14" s="284"/>
      <c r="CD14" s="284"/>
      <c r="CE14" s="284"/>
      <c r="CF14" s="284"/>
      <c r="CG14" s="284"/>
      <c r="CH14" s="284"/>
      <c r="CI14" s="302"/>
    </row>
    <row r="15" spans="1:87" ht="21" customHeight="1" x14ac:dyDescent="0.25">
      <c r="A15" s="509"/>
      <c r="B15" s="319" t="s">
        <v>231</v>
      </c>
      <c r="C15" s="326"/>
      <c r="D15" s="421"/>
      <c r="E15" s="379"/>
      <c r="F15" s="297" t="s">
        <v>9</v>
      </c>
      <c r="G15" s="298"/>
      <c r="H15" s="297"/>
      <c r="I15" s="290"/>
      <c r="J15" s="403"/>
      <c r="K15" s="290"/>
      <c r="L15" s="297"/>
      <c r="M15" s="298"/>
      <c r="N15" s="297" t="s">
        <v>16</v>
      </c>
      <c r="O15" s="298"/>
      <c r="P15" s="293"/>
      <c r="Q15" s="290"/>
      <c r="R15" s="403"/>
      <c r="S15" s="290"/>
      <c r="T15" s="585"/>
      <c r="U15" s="586"/>
      <c r="V15" s="297"/>
      <c r="W15" s="298"/>
      <c r="X15" s="297" t="s">
        <v>23</v>
      </c>
      <c r="Y15" s="298"/>
      <c r="Z15" s="379"/>
      <c r="AA15" s="410"/>
      <c r="AB15" s="297"/>
      <c r="AC15" s="298"/>
      <c r="AD15" s="293"/>
      <c r="AE15" s="303" t="s">
        <v>200</v>
      </c>
      <c r="AF15" s="647"/>
      <c r="AG15" s="532"/>
      <c r="AH15" s="403"/>
      <c r="AI15" s="290"/>
      <c r="AJ15" s="297"/>
      <c r="AK15" s="298"/>
      <c r="AL15" s="297"/>
      <c r="AM15" s="298"/>
      <c r="AN15" s="293"/>
      <c r="AO15" s="290"/>
      <c r="AP15" s="403"/>
      <c r="AQ15" s="290"/>
      <c r="AR15" s="578" t="s">
        <v>201</v>
      </c>
      <c r="AS15" s="649"/>
      <c r="AT15" s="297"/>
      <c r="AU15" s="298"/>
      <c r="AV15" s="293"/>
      <c r="AW15" s="290"/>
      <c r="AX15" s="403"/>
      <c r="AY15" s="290"/>
      <c r="AZ15" s="297"/>
      <c r="BA15" s="298"/>
      <c r="BB15" s="293"/>
      <c r="BC15" s="303"/>
      <c r="BD15" s="585"/>
      <c r="BE15" s="586"/>
      <c r="BF15" s="582" t="s">
        <v>202</v>
      </c>
      <c r="BG15" s="591"/>
      <c r="BH15" s="403"/>
      <c r="BI15" s="290"/>
      <c r="BJ15" s="297"/>
      <c r="BK15" s="303"/>
      <c r="BL15" s="585"/>
      <c r="BM15" s="586"/>
      <c r="BN15" s="285"/>
      <c r="BO15" s="290"/>
      <c r="BP15" s="628"/>
      <c r="BQ15" s="285"/>
      <c r="BR15" s="303"/>
      <c r="BS15" s="588"/>
      <c r="BT15" s="285"/>
      <c r="BU15" s="286"/>
      <c r="BV15" s="286"/>
      <c r="BW15" s="286"/>
      <c r="BX15" s="286"/>
      <c r="BY15" s="286"/>
      <c r="BZ15" s="290"/>
      <c r="CA15" s="403"/>
      <c r="CB15" s="286"/>
      <c r="CC15" s="286"/>
      <c r="CD15" s="286"/>
      <c r="CE15" s="286"/>
      <c r="CF15" s="286"/>
      <c r="CG15" s="286"/>
      <c r="CH15" s="286"/>
      <c r="CI15" s="303"/>
    </row>
    <row r="16" spans="1:87" ht="21" customHeight="1" thickBot="1" x14ac:dyDescent="0.3">
      <c r="A16" s="510"/>
      <c r="B16" s="337" t="s">
        <v>232</v>
      </c>
      <c r="C16" s="334"/>
      <c r="D16" s="422"/>
      <c r="E16" s="380"/>
      <c r="F16" s="299" t="s">
        <v>9</v>
      </c>
      <c r="G16" s="300"/>
      <c r="H16" s="299"/>
      <c r="I16" s="291"/>
      <c r="J16" s="404"/>
      <c r="K16" s="291"/>
      <c r="L16" s="299"/>
      <c r="M16" s="300"/>
      <c r="N16" s="299" t="s">
        <v>16</v>
      </c>
      <c r="O16" s="300"/>
      <c r="P16" s="294"/>
      <c r="Q16" s="291"/>
      <c r="R16" s="404"/>
      <c r="S16" s="291"/>
      <c r="T16" s="585"/>
      <c r="U16" s="586"/>
      <c r="V16" s="299"/>
      <c r="W16" s="300"/>
      <c r="X16" s="299" t="s">
        <v>23</v>
      </c>
      <c r="Y16" s="300"/>
      <c r="Z16" s="380"/>
      <c r="AA16" s="411"/>
      <c r="AB16" s="299"/>
      <c r="AC16" s="300"/>
      <c r="AD16" s="294"/>
      <c r="AE16" s="304" t="s">
        <v>200</v>
      </c>
      <c r="AF16" s="647"/>
      <c r="AG16" s="532"/>
      <c r="AH16" s="404"/>
      <c r="AI16" s="291"/>
      <c r="AJ16" s="299"/>
      <c r="AK16" s="300"/>
      <c r="AL16" s="299"/>
      <c r="AM16" s="300"/>
      <c r="AN16" s="294"/>
      <c r="AO16" s="291"/>
      <c r="AP16" s="404"/>
      <c r="AQ16" s="291"/>
      <c r="AR16" s="650" t="s">
        <v>201</v>
      </c>
      <c r="AS16" s="651"/>
      <c r="AT16" s="299"/>
      <c r="AU16" s="300"/>
      <c r="AV16" s="294"/>
      <c r="AW16" s="291"/>
      <c r="AX16" s="404"/>
      <c r="AY16" s="291"/>
      <c r="AZ16" s="299"/>
      <c r="BA16" s="300"/>
      <c r="BB16" s="294"/>
      <c r="BC16" s="304"/>
      <c r="BD16" s="585"/>
      <c r="BE16" s="586"/>
      <c r="BF16" s="287"/>
      <c r="BG16" s="291"/>
      <c r="BH16" s="404"/>
      <c r="BI16" s="291"/>
      <c r="BJ16" s="299"/>
      <c r="BK16" s="304"/>
      <c r="BL16" s="585"/>
      <c r="BM16" s="586"/>
      <c r="BN16" s="287"/>
      <c r="BO16" s="291"/>
      <c r="BP16" s="628"/>
      <c r="BQ16" s="287"/>
      <c r="BR16" s="304"/>
      <c r="BS16" s="588"/>
      <c r="BT16" s="287"/>
      <c r="BU16" s="288"/>
      <c r="BV16" s="288"/>
      <c r="BW16" s="288"/>
      <c r="BX16" s="288"/>
      <c r="BY16" s="288"/>
      <c r="BZ16" s="291"/>
      <c r="CA16" s="404"/>
      <c r="CB16" s="288"/>
      <c r="CC16" s="288"/>
      <c r="CD16" s="288"/>
      <c r="CE16" s="288"/>
      <c r="CF16" s="288"/>
      <c r="CG16" s="288"/>
      <c r="CH16" s="288"/>
      <c r="CI16" s="304"/>
    </row>
    <row r="17" spans="1:87" ht="21" customHeight="1" x14ac:dyDescent="0.25">
      <c r="A17" s="509" t="s">
        <v>233</v>
      </c>
      <c r="B17" s="340" t="s">
        <v>214</v>
      </c>
      <c r="C17" s="325"/>
      <c r="D17" s="420"/>
      <c r="E17" s="362"/>
      <c r="F17" s="295"/>
      <c r="G17" s="296"/>
      <c r="H17" s="295"/>
      <c r="I17" s="289"/>
      <c r="J17" s="402"/>
      <c r="K17" s="289"/>
      <c r="L17" s="295"/>
      <c r="M17" s="296"/>
      <c r="N17" s="295"/>
      <c r="O17" s="296"/>
      <c r="P17" s="292"/>
      <c r="Q17" s="289"/>
      <c r="R17" s="402"/>
      <c r="S17" s="289"/>
      <c r="T17" s="585"/>
      <c r="U17" s="586"/>
      <c r="V17" s="295"/>
      <c r="W17" s="296"/>
      <c r="X17" s="295"/>
      <c r="Y17" s="296"/>
      <c r="Z17" s="362"/>
      <c r="AA17" s="412"/>
      <c r="AB17" s="295"/>
      <c r="AC17" s="296"/>
      <c r="AD17" s="292"/>
      <c r="AE17" s="302"/>
      <c r="AF17" s="647"/>
      <c r="AG17" s="532"/>
      <c r="AH17" s="402"/>
      <c r="AI17" s="368" t="s">
        <v>30</v>
      </c>
      <c r="AJ17" s="295"/>
      <c r="AK17" s="296"/>
      <c r="AL17" s="295"/>
      <c r="AM17" s="296"/>
      <c r="AN17" s="292"/>
      <c r="AO17" s="289"/>
      <c r="AP17" s="402"/>
      <c r="AQ17" s="289"/>
      <c r="AR17" s="295"/>
      <c r="AS17" s="296"/>
      <c r="AT17" s="295"/>
      <c r="AU17" s="296"/>
      <c r="AV17" s="292"/>
      <c r="AW17" s="368" t="s">
        <v>37</v>
      </c>
      <c r="AX17" s="402"/>
      <c r="AY17" s="289"/>
      <c r="AZ17" s="295"/>
      <c r="BA17" s="296"/>
      <c r="BB17" s="292"/>
      <c r="BC17" s="305" t="s">
        <v>44</v>
      </c>
      <c r="BD17" s="585"/>
      <c r="BE17" s="586"/>
      <c r="BF17" s="283"/>
      <c r="BG17" s="289"/>
      <c r="BH17" s="652" t="s">
        <v>201</v>
      </c>
      <c r="BI17" s="593"/>
      <c r="BJ17" s="295"/>
      <c r="BK17" s="302"/>
      <c r="BL17" s="585"/>
      <c r="BM17" s="586"/>
      <c r="BN17" s="283"/>
      <c r="BO17" s="289"/>
      <c r="BP17" s="628"/>
      <c r="BQ17" s="283"/>
      <c r="BR17" s="302"/>
      <c r="BS17" s="588"/>
      <c r="BT17" s="283"/>
      <c r="BU17" s="284"/>
      <c r="BV17" s="620" t="s">
        <v>202</v>
      </c>
      <c r="BW17" s="581"/>
      <c r="BX17" s="284"/>
      <c r="BY17" s="284"/>
      <c r="BZ17" s="289"/>
      <c r="CA17" s="402"/>
      <c r="CB17" s="284"/>
      <c r="CC17" s="284"/>
      <c r="CD17" s="284"/>
      <c r="CE17" s="284"/>
      <c r="CF17" s="284"/>
      <c r="CG17" s="284"/>
      <c r="CH17" s="284"/>
      <c r="CI17" s="302"/>
    </row>
    <row r="18" spans="1:87" ht="21" customHeight="1" x14ac:dyDescent="0.25">
      <c r="A18" s="509"/>
      <c r="B18" s="336" t="s">
        <v>221</v>
      </c>
      <c r="C18" s="326"/>
      <c r="D18" s="421"/>
      <c r="E18" s="379"/>
      <c r="F18" s="297"/>
      <c r="G18" s="298"/>
      <c r="H18" s="297"/>
      <c r="I18" s="290"/>
      <c r="J18" s="403"/>
      <c r="K18" s="290"/>
      <c r="L18" s="297" t="s">
        <v>9</v>
      </c>
      <c r="M18" s="298"/>
      <c r="N18" s="297"/>
      <c r="O18" s="298"/>
      <c r="P18" s="293"/>
      <c r="Q18" s="290"/>
      <c r="R18" s="403"/>
      <c r="S18" s="290"/>
      <c r="T18" s="585"/>
      <c r="U18" s="586"/>
      <c r="V18" s="297"/>
      <c r="W18" s="298"/>
      <c r="X18" s="297"/>
      <c r="Y18" s="298"/>
      <c r="Z18" s="379"/>
      <c r="AA18" s="410"/>
      <c r="AB18" s="297" t="s">
        <v>16</v>
      </c>
      <c r="AC18" s="298"/>
      <c r="AD18" s="293"/>
      <c r="AE18" s="303"/>
      <c r="AF18" s="647"/>
      <c r="AG18" s="532"/>
      <c r="AH18" s="403"/>
      <c r="AI18" s="290"/>
      <c r="AJ18" s="297"/>
      <c r="AK18" s="298"/>
      <c r="AL18" s="297"/>
      <c r="AM18" s="298"/>
      <c r="AN18" s="293" t="s">
        <v>23</v>
      </c>
      <c r="AO18" s="290"/>
      <c r="AP18" s="403"/>
      <c r="AQ18" s="290"/>
      <c r="AR18" s="297"/>
      <c r="AS18" s="298"/>
      <c r="AT18" s="297"/>
      <c r="AU18" s="298"/>
      <c r="AV18" s="293"/>
      <c r="AW18" s="290"/>
      <c r="AX18" s="403"/>
      <c r="AY18" s="290" t="s">
        <v>200</v>
      </c>
      <c r="AZ18" s="297"/>
      <c r="BA18" s="298"/>
      <c r="BB18" s="293"/>
      <c r="BC18" s="303"/>
      <c r="BD18" s="585"/>
      <c r="BE18" s="586"/>
      <c r="BF18" s="285"/>
      <c r="BG18" s="290"/>
      <c r="BH18" s="590" t="s">
        <v>201</v>
      </c>
      <c r="BI18" s="591"/>
      <c r="BJ18" s="297"/>
      <c r="BK18" s="303"/>
      <c r="BL18" s="585"/>
      <c r="BM18" s="586"/>
      <c r="BN18" s="285"/>
      <c r="BO18" s="290"/>
      <c r="BP18" s="628"/>
      <c r="BQ18" s="285"/>
      <c r="BR18" s="303"/>
      <c r="BS18" s="588"/>
      <c r="BT18" s="285"/>
      <c r="BU18" s="286"/>
      <c r="BV18" s="576" t="s">
        <v>202</v>
      </c>
      <c r="BW18" s="577"/>
      <c r="BX18" s="286"/>
      <c r="BY18" s="286"/>
      <c r="BZ18" s="290"/>
      <c r="CA18" s="403"/>
      <c r="CB18" s="286"/>
      <c r="CC18" s="286"/>
      <c r="CD18" s="286"/>
      <c r="CE18" s="286"/>
      <c r="CF18" s="286"/>
      <c r="CG18" s="286"/>
      <c r="CH18" s="286"/>
      <c r="CI18" s="303"/>
    </row>
    <row r="19" spans="1:87" ht="21" customHeight="1" x14ac:dyDescent="0.25">
      <c r="A19" s="509"/>
      <c r="B19" s="337" t="s">
        <v>222</v>
      </c>
      <c r="C19" s="326"/>
      <c r="D19" s="421"/>
      <c r="E19" s="379"/>
      <c r="F19" s="297"/>
      <c r="G19" s="298"/>
      <c r="H19" s="297"/>
      <c r="I19" s="290"/>
      <c r="J19" s="403"/>
      <c r="K19" s="290"/>
      <c r="L19" s="297" t="s">
        <v>9</v>
      </c>
      <c r="M19" s="298"/>
      <c r="N19" s="297"/>
      <c r="O19" s="298"/>
      <c r="P19" s="293"/>
      <c r="Q19" s="290"/>
      <c r="R19" s="403"/>
      <c r="S19" s="290"/>
      <c r="T19" s="585"/>
      <c r="U19" s="586"/>
      <c r="V19" s="297"/>
      <c r="W19" s="298"/>
      <c r="X19" s="297"/>
      <c r="Y19" s="298"/>
      <c r="Z19" s="379"/>
      <c r="AA19" s="410"/>
      <c r="AB19" s="297" t="s">
        <v>16</v>
      </c>
      <c r="AC19" s="298"/>
      <c r="AD19" s="293"/>
      <c r="AE19" s="303"/>
      <c r="AF19" s="647"/>
      <c r="AG19" s="532"/>
      <c r="AH19" s="403"/>
      <c r="AI19" s="290"/>
      <c r="AJ19" s="297"/>
      <c r="AK19" s="298"/>
      <c r="AL19" s="297"/>
      <c r="AM19" s="298"/>
      <c r="AN19" s="293" t="s">
        <v>23</v>
      </c>
      <c r="AO19" s="290"/>
      <c r="AP19" s="403"/>
      <c r="AQ19" s="290"/>
      <c r="AR19" s="297"/>
      <c r="AS19" s="298"/>
      <c r="AT19" s="297"/>
      <c r="AU19" s="298"/>
      <c r="AV19" s="293"/>
      <c r="AW19" s="290"/>
      <c r="AX19" s="403"/>
      <c r="AY19" s="290" t="s">
        <v>200</v>
      </c>
      <c r="AZ19" s="297"/>
      <c r="BA19" s="298"/>
      <c r="BB19" s="293"/>
      <c r="BC19" s="303"/>
      <c r="BD19" s="585"/>
      <c r="BE19" s="586"/>
      <c r="BF19" s="285"/>
      <c r="BG19" s="290"/>
      <c r="BH19" s="403"/>
      <c r="BI19" s="290"/>
      <c r="BJ19" s="297"/>
      <c r="BK19" s="303"/>
      <c r="BL19" s="585"/>
      <c r="BM19" s="586"/>
      <c r="BN19" s="285"/>
      <c r="BO19" s="290"/>
      <c r="BP19" s="628"/>
      <c r="BQ19" s="285"/>
      <c r="BR19" s="303"/>
      <c r="BS19" s="588"/>
      <c r="BT19" s="285"/>
      <c r="BU19" s="286"/>
      <c r="BV19" s="286"/>
      <c r="BW19" s="286"/>
      <c r="BX19" s="286"/>
      <c r="BY19" s="286"/>
      <c r="BZ19" s="290"/>
      <c r="CA19" s="403"/>
      <c r="CB19" s="576" t="s">
        <v>201</v>
      </c>
      <c r="CC19" s="577"/>
      <c r="CD19" s="286"/>
      <c r="CE19" s="286"/>
      <c r="CF19" s="286"/>
      <c r="CG19" s="286"/>
      <c r="CH19" s="576" t="s">
        <v>223</v>
      </c>
      <c r="CI19" s="579"/>
    </row>
    <row r="20" spans="1:87" ht="21" customHeight="1" thickBot="1" x14ac:dyDescent="0.3">
      <c r="A20" s="509"/>
      <c r="B20" s="337" t="s">
        <v>224</v>
      </c>
      <c r="C20" s="334"/>
      <c r="D20" s="422"/>
      <c r="E20" s="380"/>
      <c r="F20" s="299"/>
      <c r="G20" s="300"/>
      <c r="H20" s="299"/>
      <c r="I20" s="291"/>
      <c r="J20" s="404"/>
      <c r="K20" s="291"/>
      <c r="L20" s="299" t="s">
        <v>9</v>
      </c>
      <c r="M20" s="300"/>
      <c r="N20" s="299"/>
      <c r="O20" s="300"/>
      <c r="P20" s="294"/>
      <c r="Q20" s="291"/>
      <c r="R20" s="404"/>
      <c r="S20" s="291"/>
      <c r="T20" s="585"/>
      <c r="U20" s="586"/>
      <c r="V20" s="299"/>
      <c r="W20" s="300"/>
      <c r="X20" s="299"/>
      <c r="Y20" s="300"/>
      <c r="Z20" s="380"/>
      <c r="AA20" s="411"/>
      <c r="AB20" s="299" t="s">
        <v>16</v>
      </c>
      <c r="AC20" s="300"/>
      <c r="AD20" s="294"/>
      <c r="AE20" s="304"/>
      <c r="AF20" s="647"/>
      <c r="AG20" s="532"/>
      <c r="AH20" s="404"/>
      <c r="AI20" s="291"/>
      <c r="AJ20" s="299"/>
      <c r="AK20" s="300"/>
      <c r="AL20" s="299"/>
      <c r="AM20" s="300"/>
      <c r="AN20" s="294" t="s">
        <v>23</v>
      </c>
      <c r="AO20" s="291"/>
      <c r="AP20" s="404"/>
      <c r="AQ20" s="291"/>
      <c r="AR20" s="299"/>
      <c r="AS20" s="300"/>
      <c r="AT20" s="299"/>
      <c r="AU20" s="300"/>
      <c r="AV20" s="294"/>
      <c r="AW20" s="291"/>
      <c r="AX20" s="404"/>
      <c r="AY20" s="291" t="s">
        <v>200</v>
      </c>
      <c r="AZ20" s="299"/>
      <c r="BA20" s="300"/>
      <c r="BB20" s="294"/>
      <c r="BC20" s="304"/>
      <c r="BD20" s="585"/>
      <c r="BE20" s="586"/>
      <c r="BF20" s="287"/>
      <c r="BG20" s="291"/>
      <c r="BH20" s="404"/>
      <c r="BI20" s="291"/>
      <c r="BJ20" s="299"/>
      <c r="BK20" s="304"/>
      <c r="BL20" s="585"/>
      <c r="BM20" s="586"/>
      <c r="BN20" s="287"/>
      <c r="BO20" s="291"/>
      <c r="BP20" s="628"/>
      <c r="BQ20" s="287"/>
      <c r="BR20" s="304"/>
      <c r="BS20" s="588"/>
      <c r="BT20" s="287"/>
      <c r="BU20" s="288"/>
      <c r="BV20" s="288"/>
      <c r="BW20" s="288"/>
      <c r="BX20" s="288"/>
      <c r="BY20" s="288"/>
      <c r="BZ20" s="291"/>
      <c r="CA20" s="404"/>
      <c r="CB20" s="288"/>
      <c r="CC20" s="288"/>
      <c r="CD20" s="288"/>
      <c r="CE20" s="288"/>
      <c r="CF20" s="288"/>
      <c r="CG20" s="288"/>
      <c r="CH20" s="288"/>
      <c r="CI20" s="304"/>
    </row>
    <row r="21" spans="1:87" ht="21" customHeight="1" x14ac:dyDescent="0.25">
      <c r="A21" s="603" t="s">
        <v>197</v>
      </c>
      <c r="B21" s="340" t="s">
        <v>235</v>
      </c>
      <c r="C21" s="325"/>
      <c r="D21" s="420"/>
      <c r="E21" s="362"/>
      <c r="F21" s="295"/>
      <c r="G21" s="296"/>
      <c r="H21" s="295"/>
      <c r="I21" s="289"/>
      <c r="J21" s="402"/>
      <c r="K21" s="289"/>
      <c r="L21" s="295"/>
      <c r="M21" s="296"/>
      <c r="N21" s="295"/>
      <c r="O21" s="296"/>
      <c r="P21" s="292"/>
      <c r="Q21" s="368" t="s">
        <v>30</v>
      </c>
      <c r="R21" s="402"/>
      <c r="S21" s="289"/>
      <c r="T21" s="585"/>
      <c r="U21" s="586"/>
      <c r="V21" s="375"/>
      <c r="W21" s="383"/>
      <c r="X21" s="375"/>
      <c r="Y21" s="296"/>
      <c r="Z21" s="362"/>
      <c r="AA21" s="412"/>
      <c r="AB21" s="295"/>
      <c r="AC21" s="367" t="s">
        <v>37</v>
      </c>
      <c r="AD21" s="292"/>
      <c r="AE21" s="302"/>
      <c r="AF21" s="647"/>
      <c r="AG21" s="532"/>
      <c r="AH21" s="402"/>
      <c r="AI21" s="289"/>
      <c r="AJ21" s="295"/>
      <c r="AK21" s="296"/>
      <c r="AL21" s="295"/>
      <c r="AM21" s="296"/>
      <c r="AN21" s="292"/>
      <c r="AO21" s="289"/>
      <c r="AP21" s="402"/>
      <c r="AQ21" s="289"/>
      <c r="AR21" s="295"/>
      <c r="AS21" s="383"/>
      <c r="AT21" s="375"/>
      <c r="AU21" s="383"/>
      <c r="AV21" s="376"/>
      <c r="AW21" s="289"/>
      <c r="AX21" s="402"/>
      <c r="AY21" s="368" t="s">
        <v>44</v>
      </c>
      <c r="AZ21" s="295"/>
      <c r="BA21" s="296"/>
      <c r="BB21" s="292"/>
      <c r="BC21" s="302"/>
      <c r="BD21" s="585"/>
      <c r="BE21" s="586"/>
      <c r="BF21" s="283"/>
      <c r="BG21" s="289"/>
      <c r="BH21" s="402"/>
      <c r="BI21" s="289"/>
      <c r="BJ21" s="295"/>
      <c r="BK21" s="305" t="s">
        <v>51</v>
      </c>
      <c r="BL21" s="585"/>
      <c r="BM21" s="586"/>
      <c r="BN21" s="283"/>
      <c r="BO21" s="289"/>
      <c r="BP21" s="628"/>
      <c r="BQ21" s="580" t="s">
        <v>201</v>
      </c>
      <c r="BR21" s="632"/>
      <c r="BS21" s="588"/>
      <c r="BT21" s="283"/>
      <c r="BU21" s="284"/>
      <c r="BV21" s="284"/>
      <c r="BW21" s="284"/>
      <c r="BX21" s="620" t="s">
        <v>202</v>
      </c>
      <c r="BY21" s="581"/>
      <c r="BZ21" s="289"/>
      <c r="CA21" s="402"/>
      <c r="CB21" s="284"/>
      <c r="CC21" s="284"/>
      <c r="CD21" s="284"/>
      <c r="CE21" s="284"/>
      <c r="CF21" s="284"/>
      <c r="CG21" s="284"/>
      <c r="CH21" s="284"/>
      <c r="CI21" s="302"/>
    </row>
    <row r="22" spans="1:87" ht="21" customHeight="1" x14ac:dyDescent="0.25">
      <c r="A22" s="509"/>
      <c r="B22" s="319" t="s">
        <v>236</v>
      </c>
      <c r="C22" s="326"/>
      <c r="D22" s="421"/>
      <c r="E22" s="379"/>
      <c r="F22" s="297"/>
      <c r="G22" s="298"/>
      <c r="H22" s="297"/>
      <c r="I22" s="290"/>
      <c r="J22" s="403"/>
      <c r="K22" s="290"/>
      <c r="L22" s="297"/>
      <c r="M22" s="366" t="s">
        <v>30</v>
      </c>
      <c r="N22" s="297"/>
      <c r="O22" s="298"/>
      <c r="P22" s="293"/>
      <c r="Q22" s="290"/>
      <c r="R22" s="403"/>
      <c r="S22" s="290"/>
      <c r="T22" s="585"/>
      <c r="U22" s="586"/>
      <c r="V22" s="297"/>
      <c r="W22" s="366" t="s">
        <v>37</v>
      </c>
      <c r="X22" s="297"/>
      <c r="Y22" s="298"/>
      <c r="Z22" s="379"/>
      <c r="AA22" s="410"/>
      <c r="AB22" s="297"/>
      <c r="AC22" s="298"/>
      <c r="AD22" s="293"/>
      <c r="AE22" s="303"/>
      <c r="AF22" s="647"/>
      <c r="AG22" s="532"/>
      <c r="AH22" s="403"/>
      <c r="AI22" s="290"/>
      <c r="AJ22" s="297"/>
      <c r="AK22" s="298"/>
      <c r="AL22" s="297"/>
      <c r="AM22" s="366" t="s">
        <v>44</v>
      </c>
      <c r="AN22" s="293"/>
      <c r="AO22" s="290"/>
      <c r="AP22" s="403"/>
      <c r="AQ22" s="290"/>
      <c r="AR22" s="297"/>
      <c r="AS22" s="298"/>
      <c r="AT22" s="297"/>
      <c r="AU22" s="298"/>
      <c r="AV22" s="293"/>
      <c r="AW22" s="290"/>
      <c r="AX22" s="403"/>
      <c r="AY22" s="290"/>
      <c r="AZ22" s="297"/>
      <c r="BA22" s="366" t="s">
        <v>51</v>
      </c>
      <c r="BB22" s="293"/>
      <c r="BC22" s="303"/>
      <c r="BD22" s="585"/>
      <c r="BE22" s="586"/>
      <c r="BF22" s="285"/>
      <c r="BG22" s="290"/>
      <c r="BH22" s="403"/>
      <c r="BI22" s="290"/>
      <c r="BJ22" s="297"/>
      <c r="BK22" s="303"/>
      <c r="BL22" s="585"/>
      <c r="BM22" s="586"/>
      <c r="BN22" s="285"/>
      <c r="BO22" s="290"/>
      <c r="BP22" s="628"/>
      <c r="BQ22" s="582" t="s">
        <v>201</v>
      </c>
      <c r="BR22" s="579"/>
      <c r="BS22" s="588"/>
      <c r="BT22" s="285"/>
      <c r="BU22" s="286"/>
      <c r="BV22" s="286"/>
      <c r="BW22" s="286"/>
      <c r="BX22" s="576" t="s">
        <v>202</v>
      </c>
      <c r="BY22" s="577"/>
      <c r="BZ22" s="290"/>
      <c r="CA22" s="403"/>
      <c r="CB22" s="286"/>
      <c r="CC22" s="286"/>
      <c r="CD22" s="286"/>
      <c r="CE22" s="286"/>
      <c r="CF22" s="286"/>
      <c r="CG22" s="286"/>
      <c r="CH22" s="286"/>
      <c r="CI22" s="303"/>
    </row>
    <row r="23" spans="1:87" ht="21" customHeight="1" x14ac:dyDescent="0.25">
      <c r="A23" s="509"/>
      <c r="B23" s="336" t="s">
        <v>221</v>
      </c>
      <c r="C23" s="326"/>
      <c r="D23" s="421"/>
      <c r="E23" s="379"/>
      <c r="F23" s="297"/>
      <c r="G23" s="298"/>
      <c r="H23" s="297"/>
      <c r="I23" s="290"/>
      <c r="J23" s="403"/>
      <c r="K23" s="290"/>
      <c r="L23" s="297"/>
      <c r="M23" s="298"/>
      <c r="N23" s="297"/>
      <c r="O23" s="298"/>
      <c r="P23" s="293"/>
      <c r="Q23" s="290"/>
      <c r="R23" s="403" t="s">
        <v>9</v>
      </c>
      <c r="S23" s="290"/>
      <c r="T23" s="585"/>
      <c r="U23" s="586"/>
      <c r="V23" s="297"/>
      <c r="W23" s="298"/>
      <c r="X23" s="297"/>
      <c r="Y23" s="298"/>
      <c r="Z23" s="379"/>
      <c r="AA23" s="410"/>
      <c r="AB23" s="297"/>
      <c r="AC23" s="298"/>
      <c r="AD23" s="293"/>
      <c r="AE23" s="303"/>
      <c r="AF23" s="647"/>
      <c r="AG23" s="532"/>
      <c r="AH23" s="403" t="s">
        <v>16</v>
      </c>
      <c r="AI23" s="290"/>
      <c r="AJ23" s="297"/>
      <c r="AK23" s="298"/>
      <c r="AL23" s="297"/>
      <c r="AM23" s="298"/>
      <c r="AN23" s="293"/>
      <c r="AO23" s="290"/>
      <c r="AP23" s="403"/>
      <c r="AQ23" s="290"/>
      <c r="AR23" s="297"/>
      <c r="AS23" s="298"/>
      <c r="AT23" s="297"/>
      <c r="AU23" s="298"/>
      <c r="AV23" s="293" t="s">
        <v>23</v>
      </c>
      <c r="AW23" s="290"/>
      <c r="AX23" s="403"/>
      <c r="AY23" s="290"/>
      <c r="AZ23" s="297"/>
      <c r="BA23" s="298"/>
      <c r="BB23" s="293"/>
      <c r="BC23" s="303" t="s">
        <v>200</v>
      </c>
      <c r="BD23" s="585"/>
      <c r="BE23" s="586"/>
      <c r="BF23" s="285"/>
      <c r="BG23" s="290"/>
      <c r="BH23" s="403"/>
      <c r="BI23" s="290"/>
      <c r="BJ23" s="297"/>
      <c r="BK23" s="303"/>
      <c r="BL23" s="585"/>
      <c r="BM23" s="586"/>
      <c r="BN23" s="285"/>
      <c r="BO23" s="290"/>
      <c r="BP23" s="628"/>
      <c r="BQ23" s="582" t="s">
        <v>201</v>
      </c>
      <c r="BR23" s="579"/>
      <c r="BS23" s="588"/>
      <c r="BT23" s="285"/>
      <c r="BU23" s="286"/>
      <c r="BV23" s="286"/>
      <c r="BW23" s="286"/>
      <c r="BX23" s="576" t="s">
        <v>202</v>
      </c>
      <c r="BY23" s="577"/>
      <c r="BZ23" s="290"/>
      <c r="CA23" s="403"/>
      <c r="CB23" s="286"/>
      <c r="CC23" s="286"/>
      <c r="CD23" s="286"/>
      <c r="CE23" s="286"/>
      <c r="CF23" s="286"/>
      <c r="CG23" s="286"/>
      <c r="CH23" s="286"/>
      <c r="CI23" s="303"/>
    </row>
    <row r="24" spans="1:87" ht="21" customHeight="1" x14ac:dyDescent="0.25">
      <c r="A24" s="509"/>
      <c r="B24" s="337" t="s">
        <v>222</v>
      </c>
      <c r="C24" s="326"/>
      <c r="D24" s="421"/>
      <c r="E24" s="379"/>
      <c r="F24" s="297"/>
      <c r="G24" s="298"/>
      <c r="H24" s="297"/>
      <c r="I24" s="290"/>
      <c r="J24" s="403"/>
      <c r="K24" s="290"/>
      <c r="L24" s="297"/>
      <c r="M24" s="298"/>
      <c r="N24" s="297"/>
      <c r="O24" s="298"/>
      <c r="P24" s="293"/>
      <c r="Q24" s="290"/>
      <c r="R24" s="403" t="s">
        <v>9</v>
      </c>
      <c r="S24" s="290"/>
      <c r="T24" s="585"/>
      <c r="U24" s="586"/>
      <c r="V24" s="297"/>
      <c r="W24" s="298"/>
      <c r="X24" s="297"/>
      <c r="Y24" s="298"/>
      <c r="Z24" s="379"/>
      <c r="AA24" s="410"/>
      <c r="AB24" s="297"/>
      <c r="AC24" s="298"/>
      <c r="AD24" s="293"/>
      <c r="AE24" s="303"/>
      <c r="AF24" s="647"/>
      <c r="AG24" s="532"/>
      <c r="AH24" s="403" t="s">
        <v>16</v>
      </c>
      <c r="AI24" s="290"/>
      <c r="AJ24" s="297"/>
      <c r="AK24" s="298"/>
      <c r="AL24" s="297"/>
      <c r="AM24" s="298"/>
      <c r="AN24" s="293"/>
      <c r="AO24" s="290"/>
      <c r="AP24" s="403"/>
      <c r="AQ24" s="290"/>
      <c r="AR24" s="297"/>
      <c r="AS24" s="298"/>
      <c r="AT24" s="297"/>
      <c r="AU24" s="298"/>
      <c r="AV24" s="293" t="s">
        <v>23</v>
      </c>
      <c r="AW24" s="290"/>
      <c r="AX24" s="403"/>
      <c r="AY24" s="290"/>
      <c r="AZ24" s="297"/>
      <c r="BA24" s="298"/>
      <c r="BB24" s="293"/>
      <c r="BC24" s="303" t="s">
        <v>200</v>
      </c>
      <c r="BD24" s="585"/>
      <c r="BE24" s="586"/>
      <c r="BF24" s="285"/>
      <c r="BG24" s="290"/>
      <c r="BH24" s="403"/>
      <c r="BI24" s="290"/>
      <c r="BJ24" s="297"/>
      <c r="BK24" s="303"/>
      <c r="BL24" s="585"/>
      <c r="BM24" s="586"/>
      <c r="BN24" s="285"/>
      <c r="BO24" s="290"/>
      <c r="BP24" s="628"/>
      <c r="BQ24" s="285"/>
      <c r="BR24" s="303"/>
      <c r="BS24" s="588"/>
      <c r="BT24" s="285"/>
      <c r="BU24" s="286"/>
      <c r="BV24" s="286"/>
      <c r="BW24" s="286"/>
      <c r="BX24" s="576" t="s">
        <v>201</v>
      </c>
      <c r="BY24" s="577"/>
      <c r="BZ24" s="290"/>
      <c r="CA24" s="403"/>
      <c r="CB24" s="286"/>
      <c r="CC24" s="286"/>
      <c r="CD24" s="286"/>
      <c r="CE24" s="286"/>
      <c r="CF24" s="286"/>
      <c r="CG24" s="286"/>
      <c r="CH24" s="576" t="s">
        <v>223</v>
      </c>
      <c r="CI24" s="579"/>
    </row>
    <row r="25" spans="1:87" ht="21" customHeight="1" thickBot="1" x14ac:dyDescent="0.3">
      <c r="A25" s="509"/>
      <c r="B25" s="337" t="s">
        <v>224</v>
      </c>
      <c r="C25" s="386"/>
      <c r="D25" s="423"/>
      <c r="E25" s="381"/>
      <c r="F25" s="354"/>
      <c r="G25" s="357"/>
      <c r="H25" s="354"/>
      <c r="I25" s="308"/>
      <c r="J25" s="405"/>
      <c r="K25" s="308"/>
      <c r="L25" s="354"/>
      <c r="M25" s="357"/>
      <c r="N25" s="354"/>
      <c r="O25" s="357"/>
      <c r="P25" s="360"/>
      <c r="Q25" s="308"/>
      <c r="R25" s="405" t="s">
        <v>9</v>
      </c>
      <c r="S25" s="308"/>
      <c r="T25" s="653"/>
      <c r="U25" s="654"/>
      <c r="V25" s="354"/>
      <c r="W25" s="357"/>
      <c r="X25" s="354"/>
      <c r="Y25" s="357"/>
      <c r="Z25" s="381"/>
      <c r="AA25" s="413"/>
      <c r="AB25" s="354"/>
      <c r="AC25" s="357"/>
      <c r="AD25" s="360"/>
      <c r="AE25" s="309"/>
      <c r="AF25" s="647"/>
      <c r="AG25" s="532"/>
      <c r="AH25" s="404" t="s">
        <v>16</v>
      </c>
      <c r="AI25" s="308"/>
      <c r="AJ25" s="354"/>
      <c r="AK25" s="357"/>
      <c r="AL25" s="354"/>
      <c r="AM25" s="357"/>
      <c r="AN25" s="360"/>
      <c r="AO25" s="308"/>
      <c r="AP25" s="405"/>
      <c r="AQ25" s="308"/>
      <c r="AR25" s="354"/>
      <c r="AS25" s="357"/>
      <c r="AT25" s="354"/>
      <c r="AU25" s="357"/>
      <c r="AV25" s="294" t="s">
        <v>23</v>
      </c>
      <c r="AW25" s="308"/>
      <c r="AX25" s="405"/>
      <c r="AY25" s="308"/>
      <c r="AZ25" s="354"/>
      <c r="BA25" s="357"/>
      <c r="BB25" s="360"/>
      <c r="BC25" s="309" t="s">
        <v>200</v>
      </c>
      <c r="BD25" s="585"/>
      <c r="BE25" s="586"/>
      <c r="BF25" s="306"/>
      <c r="BG25" s="308"/>
      <c r="BH25" s="405"/>
      <c r="BI25" s="308"/>
      <c r="BJ25" s="354"/>
      <c r="BK25" s="309"/>
      <c r="BL25" s="653"/>
      <c r="BM25" s="654"/>
      <c r="BN25" s="306"/>
      <c r="BO25" s="308"/>
      <c r="BP25" s="629"/>
      <c r="BQ25" s="306"/>
      <c r="BR25" s="309"/>
      <c r="BS25" s="589"/>
      <c r="BT25" s="306"/>
      <c r="BU25" s="307"/>
      <c r="BV25" s="307"/>
      <c r="BW25" s="307"/>
      <c r="BX25" s="592" t="s">
        <v>201</v>
      </c>
      <c r="BY25" s="575"/>
      <c r="BZ25" s="308"/>
      <c r="CA25" s="405"/>
      <c r="CB25" s="307"/>
      <c r="CC25" s="307"/>
      <c r="CD25" s="307"/>
      <c r="CE25" s="307"/>
      <c r="CF25" s="307"/>
      <c r="CG25" s="307"/>
      <c r="CH25" s="307"/>
      <c r="CI25" s="309"/>
    </row>
    <row r="26" spans="1:87" ht="21" customHeight="1" thickBot="1" x14ac:dyDescent="0.3">
      <c r="A26" s="510"/>
      <c r="B26" s="320" t="s">
        <v>273</v>
      </c>
      <c r="C26" s="387"/>
      <c r="D26" s="424"/>
      <c r="E26" s="278"/>
      <c r="F26" s="355"/>
      <c r="G26" s="358"/>
      <c r="H26" s="355"/>
      <c r="I26" s="323"/>
      <c r="J26" s="406"/>
      <c r="K26" s="323"/>
      <c r="L26" s="355"/>
      <c r="M26" s="358"/>
      <c r="N26" s="355"/>
      <c r="O26" s="358"/>
      <c r="P26" s="361"/>
      <c r="Q26" s="323"/>
      <c r="R26" s="406"/>
      <c r="S26" s="323"/>
      <c r="T26" s="355"/>
      <c r="U26" s="358"/>
      <c r="V26" s="355"/>
      <c r="W26" s="358"/>
      <c r="X26" s="355"/>
      <c r="Y26" s="358"/>
      <c r="Z26" s="278"/>
      <c r="AA26" s="414"/>
      <c r="AB26" s="355"/>
      <c r="AC26" s="358"/>
      <c r="AD26" s="361"/>
      <c r="AE26" s="324"/>
      <c r="AF26" s="647"/>
      <c r="AG26" s="532"/>
      <c r="AH26" s="406"/>
      <c r="AI26" s="323"/>
      <c r="AJ26" s="355"/>
      <c r="AK26" s="358"/>
      <c r="AL26" s="355"/>
      <c r="AM26" s="358"/>
      <c r="AN26" s="361"/>
      <c r="AO26" s="323"/>
      <c r="AP26" s="406"/>
      <c r="AQ26" s="323"/>
      <c r="AR26" s="355"/>
      <c r="AS26" s="358"/>
      <c r="AT26" s="355"/>
      <c r="AU26" s="358"/>
      <c r="AV26" s="361"/>
      <c r="AW26" s="323"/>
      <c r="AX26" s="406"/>
      <c r="AY26" s="323"/>
      <c r="AZ26" s="355"/>
      <c r="BA26" s="358"/>
      <c r="BB26" s="361"/>
      <c r="BC26" s="324"/>
      <c r="BD26" s="585"/>
      <c r="BE26" s="586"/>
      <c r="BF26" s="321"/>
      <c r="BG26" s="323"/>
      <c r="BH26" s="406"/>
      <c r="BI26" s="323"/>
      <c r="BJ26" s="355"/>
      <c r="BK26" s="324"/>
      <c r="BL26" s="351">
        <v>18</v>
      </c>
      <c r="BM26" s="352" t="s">
        <v>274</v>
      </c>
      <c r="BN26" s="321"/>
      <c r="BO26" s="323"/>
      <c r="BP26" s="432">
        <v>1</v>
      </c>
      <c r="BQ26" s="321" t="s">
        <v>275</v>
      </c>
      <c r="BR26" s="324"/>
      <c r="BS26" s="353">
        <v>8</v>
      </c>
      <c r="BT26" s="327" t="s">
        <v>276</v>
      </c>
      <c r="BU26" s="322"/>
      <c r="BV26" s="322"/>
      <c r="BW26" s="322"/>
      <c r="BX26" s="322"/>
      <c r="BY26" s="322"/>
      <c r="BZ26" s="323"/>
      <c r="CA26" s="406"/>
      <c r="CB26" s="322"/>
      <c r="CC26" s="322"/>
      <c r="CD26" s="322"/>
      <c r="CE26" s="322"/>
      <c r="CF26" s="322"/>
      <c r="CG26" s="322"/>
      <c r="CH26" s="322"/>
      <c r="CI26" s="324"/>
    </row>
    <row r="27" spans="1:87" ht="21" customHeight="1" thickBot="1" x14ac:dyDescent="0.3">
      <c r="A27" s="604" t="s">
        <v>237</v>
      </c>
      <c r="B27" s="340" t="s">
        <v>235</v>
      </c>
      <c r="C27" s="388"/>
      <c r="D27" s="425"/>
      <c r="E27" s="382"/>
      <c r="F27" s="356"/>
      <c r="G27" s="359"/>
      <c r="H27" s="356"/>
      <c r="I27" s="312"/>
      <c r="J27" s="407"/>
      <c r="K27" s="312"/>
      <c r="L27" s="356"/>
      <c r="M27" s="359"/>
      <c r="N27" s="633" t="s">
        <v>239</v>
      </c>
      <c r="O27" s="634"/>
      <c r="P27" s="363"/>
      <c r="Q27" s="312"/>
      <c r="R27" s="407"/>
      <c r="S27" s="312"/>
      <c r="T27" s="356"/>
      <c r="U27" s="359"/>
      <c r="V27" s="633" t="s">
        <v>240</v>
      </c>
      <c r="W27" s="634"/>
      <c r="X27" s="356"/>
      <c r="Y27" s="359"/>
      <c r="Z27" s="382"/>
      <c r="AA27" s="415"/>
      <c r="AB27" s="356"/>
      <c r="AC27" s="359"/>
      <c r="AD27" s="363"/>
      <c r="AE27" s="313"/>
      <c r="AF27" s="647"/>
      <c r="AG27" s="532"/>
      <c r="AH27" s="407"/>
      <c r="AI27" s="312"/>
      <c r="AJ27" s="633" t="s">
        <v>241</v>
      </c>
      <c r="AK27" s="634"/>
      <c r="AL27" s="356"/>
      <c r="AM27" s="359"/>
      <c r="AN27" s="363"/>
      <c r="AO27" s="312"/>
      <c r="AP27" s="407"/>
      <c r="AQ27" s="312"/>
      <c r="AR27" s="633" t="s">
        <v>242</v>
      </c>
      <c r="AS27" s="634"/>
      <c r="AT27" s="356"/>
      <c r="AU27" s="359" t="s">
        <v>9</v>
      </c>
      <c r="AV27" s="363"/>
      <c r="AW27" s="312"/>
      <c r="AX27" s="407"/>
      <c r="AY27" s="312"/>
      <c r="AZ27" s="633" t="s">
        <v>243</v>
      </c>
      <c r="BA27" s="634"/>
      <c r="BB27" s="363"/>
      <c r="BC27" s="313" t="s">
        <v>16</v>
      </c>
      <c r="BD27" s="585"/>
      <c r="BE27" s="586"/>
      <c r="BF27" s="310"/>
      <c r="BG27" s="312" t="s">
        <v>23</v>
      </c>
      <c r="BH27" s="407"/>
      <c r="BI27" s="312"/>
      <c r="BJ27" s="356"/>
      <c r="BK27" s="313" t="s">
        <v>200</v>
      </c>
      <c r="BL27" s="583" t="s">
        <v>218</v>
      </c>
      <c r="BM27" s="584"/>
      <c r="BN27" s="310"/>
      <c r="BO27" s="312"/>
      <c r="BP27" s="627" t="s">
        <v>219</v>
      </c>
      <c r="BQ27" s="580" t="s">
        <v>201</v>
      </c>
      <c r="BR27" s="632"/>
      <c r="BS27" s="643" t="s">
        <v>302</v>
      </c>
      <c r="BT27" s="310"/>
      <c r="BU27" s="311"/>
      <c r="BV27" s="311"/>
      <c r="BW27" s="311"/>
      <c r="BX27" s="311"/>
      <c r="BY27" s="311"/>
      <c r="BZ27" s="312"/>
      <c r="CA27" s="407"/>
      <c r="CB27" s="620" t="s">
        <v>202</v>
      </c>
      <c r="CC27" s="581"/>
      <c r="CD27" s="311"/>
      <c r="CE27" s="311"/>
      <c r="CF27" s="311"/>
      <c r="CG27" s="311"/>
      <c r="CH27" s="311"/>
      <c r="CI27" s="313"/>
    </row>
    <row r="28" spans="1:87" ht="21" customHeight="1" thickBot="1" x14ac:dyDescent="0.3">
      <c r="A28" s="605"/>
      <c r="B28" s="337" t="s">
        <v>222</v>
      </c>
      <c r="C28" s="326"/>
      <c r="D28" s="421"/>
      <c r="E28" s="379"/>
      <c r="F28" s="297"/>
      <c r="G28" s="298"/>
      <c r="H28" s="297"/>
      <c r="I28" s="290"/>
      <c r="J28" s="403"/>
      <c r="K28" s="290"/>
      <c r="L28" s="297"/>
      <c r="M28" s="298"/>
      <c r="N28" s="297"/>
      <c r="O28" s="298"/>
      <c r="P28" s="293"/>
      <c r="Q28" s="290"/>
      <c r="R28" s="403"/>
      <c r="S28" s="290"/>
      <c r="T28" s="297"/>
      <c r="U28" s="298"/>
      <c r="V28" s="297"/>
      <c r="W28" s="298"/>
      <c r="X28" s="297"/>
      <c r="Y28" s="298"/>
      <c r="Z28" s="379"/>
      <c r="AA28" s="410"/>
      <c r="AB28" s="297"/>
      <c r="AC28" s="298"/>
      <c r="AD28" s="293"/>
      <c r="AE28" s="303"/>
      <c r="AF28" s="647"/>
      <c r="AG28" s="532"/>
      <c r="AH28" s="403"/>
      <c r="AI28" s="290"/>
      <c r="AJ28" s="297"/>
      <c r="AK28" s="298"/>
      <c r="AL28" s="297"/>
      <c r="AM28" s="298"/>
      <c r="AN28" s="293"/>
      <c r="AO28" s="290"/>
      <c r="AP28" s="403"/>
      <c r="AQ28" s="290"/>
      <c r="AR28" s="297"/>
      <c r="AS28" s="298"/>
      <c r="AT28" s="297"/>
      <c r="AU28" s="298"/>
      <c r="AV28" s="293"/>
      <c r="AW28" s="290"/>
      <c r="AX28" s="403"/>
      <c r="AY28" s="290"/>
      <c r="AZ28" s="297"/>
      <c r="BA28" s="298"/>
      <c r="BB28" s="578" t="s">
        <v>201</v>
      </c>
      <c r="BC28" s="579"/>
      <c r="BD28" s="585"/>
      <c r="BE28" s="586"/>
      <c r="BF28" s="285"/>
      <c r="BG28" s="290"/>
      <c r="BH28" s="403"/>
      <c r="BI28" s="290"/>
      <c r="BJ28" s="297"/>
      <c r="BK28" s="303"/>
      <c r="BL28" s="585"/>
      <c r="BM28" s="586"/>
      <c r="BN28" s="285"/>
      <c r="BO28" s="290"/>
      <c r="BP28" s="628"/>
      <c r="BQ28" s="285"/>
      <c r="BR28" s="303"/>
      <c r="BS28" s="644"/>
      <c r="BT28" s="285"/>
      <c r="BU28" s="286"/>
      <c r="BV28" s="286"/>
      <c r="BW28" s="286"/>
      <c r="BX28" s="286"/>
      <c r="BY28" s="286"/>
      <c r="BZ28" s="290"/>
      <c r="CA28" s="403"/>
      <c r="CB28" s="286"/>
      <c r="CC28" s="286"/>
      <c r="CD28" s="286"/>
      <c r="CE28" s="286"/>
      <c r="CF28" s="286"/>
      <c r="CG28" s="286"/>
      <c r="CH28" s="286"/>
      <c r="CI28" s="303"/>
    </row>
    <row r="29" spans="1:87" ht="21" customHeight="1" thickBot="1" x14ac:dyDescent="0.3">
      <c r="A29" s="605"/>
      <c r="B29" s="341" t="s">
        <v>244</v>
      </c>
      <c r="C29" s="326"/>
      <c r="D29" s="421"/>
      <c r="E29" s="379"/>
      <c r="F29" s="297"/>
      <c r="G29" s="298"/>
      <c r="H29" s="297"/>
      <c r="I29" s="290"/>
      <c r="J29" s="403"/>
      <c r="K29" s="290"/>
      <c r="L29" s="297"/>
      <c r="M29" s="298"/>
      <c r="N29" s="297"/>
      <c r="O29" s="298"/>
      <c r="P29" s="293"/>
      <c r="Q29" s="290"/>
      <c r="R29" s="403"/>
      <c r="S29" s="290"/>
      <c r="T29" s="297"/>
      <c r="U29" s="298"/>
      <c r="V29" s="297"/>
      <c r="W29" s="298"/>
      <c r="X29" s="297"/>
      <c r="Y29" s="298"/>
      <c r="Z29" s="379"/>
      <c r="AA29" s="410"/>
      <c r="AB29" s="297"/>
      <c r="AC29" s="298"/>
      <c r="AD29" s="293"/>
      <c r="AE29" s="303"/>
      <c r="AF29" s="647"/>
      <c r="AG29" s="532"/>
      <c r="AH29" s="403"/>
      <c r="AI29" s="290"/>
      <c r="AJ29" s="297"/>
      <c r="AK29" s="298"/>
      <c r="AL29" s="297"/>
      <c r="AM29" s="298"/>
      <c r="AN29" s="293"/>
      <c r="AO29" s="290"/>
      <c r="AP29" s="403"/>
      <c r="AQ29" s="290"/>
      <c r="AR29" s="297"/>
      <c r="AS29" s="298"/>
      <c r="AT29" s="297"/>
      <c r="AU29" s="298"/>
      <c r="AV29" s="293"/>
      <c r="AW29" s="290"/>
      <c r="AX29" s="403"/>
      <c r="AY29" s="393"/>
      <c r="AZ29" s="297"/>
      <c r="BA29" s="298"/>
      <c r="BB29" s="293"/>
      <c r="BC29" s="303"/>
      <c r="BD29" s="585"/>
      <c r="BE29" s="586"/>
      <c r="BF29" s="285"/>
      <c r="BG29" s="290"/>
      <c r="BH29" s="403"/>
      <c r="BI29" s="290"/>
      <c r="BJ29" s="297"/>
      <c r="BK29" s="303"/>
      <c r="BL29" s="585"/>
      <c r="BM29" s="586"/>
      <c r="BN29" s="285"/>
      <c r="BO29" s="290" t="s">
        <v>9</v>
      </c>
      <c r="BP29" s="628"/>
      <c r="BQ29" s="285"/>
      <c r="BR29" s="303"/>
      <c r="BS29" s="644"/>
      <c r="BT29" s="285"/>
      <c r="BU29" s="286"/>
      <c r="BV29" s="286" t="s">
        <v>16</v>
      </c>
      <c r="BW29" s="286"/>
      <c r="BX29" s="286"/>
      <c r="BY29" s="286"/>
      <c r="BZ29" s="290" t="s">
        <v>23</v>
      </c>
      <c r="CA29" s="403"/>
      <c r="CB29" s="286"/>
      <c r="CC29" s="286"/>
      <c r="CD29" s="286"/>
      <c r="CE29" s="286"/>
      <c r="CF29" s="286"/>
      <c r="CG29" s="286" t="s">
        <v>200</v>
      </c>
      <c r="CH29" s="286"/>
      <c r="CI29" s="303"/>
    </row>
    <row r="30" spans="1:87" ht="21" customHeight="1" thickBot="1" x14ac:dyDescent="0.3">
      <c r="A30" s="605"/>
      <c r="B30" s="341" t="s">
        <v>245</v>
      </c>
      <c r="C30" s="386"/>
      <c r="D30" s="423"/>
      <c r="E30" s="381"/>
      <c r="F30" s="354"/>
      <c r="G30" s="357"/>
      <c r="H30" s="354"/>
      <c r="I30" s="308"/>
      <c r="J30" s="405"/>
      <c r="K30" s="308"/>
      <c r="L30" s="354"/>
      <c r="M30" s="357"/>
      <c r="N30" s="354"/>
      <c r="O30" s="357"/>
      <c r="P30" s="360"/>
      <c r="Q30" s="308"/>
      <c r="R30" s="405"/>
      <c r="S30" s="308"/>
      <c r="T30" s="354"/>
      <c r="U30" s="357"/>
      <c r="V30" s="354"/>
      <c r="W30" s="357"/>
      <c r="X30" s="354"/>
      <c r="Y30" s="357" t="s">
        <v>9</v>
      </c>
      <c r="Z30" s="381"/>
      <c r="AA30" s="413"/>
      <c r="AB30" s="354"/>
      <c r="AC30" s="357" t="s">
        <v>16</v>
      </c>
      <c r="AD30" s="360"/>
      <c r="AE30" s="309"/>
      <c r="AF30" s="647"/>
      <c r="AG30" s="532"/>
      <c r="AH30" s="405"/>
      <c r="AI30" s="308"/>
      <c r="AJ30" s="354"/>
      <c r="AK30" s="357"/>
      <c r="AL30" s="354"/>
      <c r="AM30" s="357" t="s">
        <v>23</v>
      </c>
      <c r="AN30" s="360"/>
      <c r="AO30" s="308"/>
      <c r="AP30" s="405"/>
      <c r="AQ30" s="308" t="s">
        <v>200</v>
      </c>
      <c r="AR30" s="354"/>
      <c r="AS30" s="357"/>
      <c r="AT30" s="354"/>
      <c r="AU30" s="357"/>
      <c r="AV30" s="293"/>
      <c r="AW30" s="290"/>
      <c r="AX30" s="656" t="s">
        <v>201</v>
      </c>
      <c r="AY30" s="651"/>
      <c r="AZ30" s="354"/>
      <c r="BA30" s="357"/>
      <c r="BB30" s="360"/>
      <c r="BC30" s="309"/>
      <c r="BD30" s="585"/>
      <c r="BE30" s="586"/>
      <c r="BF30" s="306"/>
      <c r="BG30" s="308"/>
      <c r="BH30" s="405"/>
      <c r="BI30" s="308"/>
      <c r="BJ30" s="354"/>
      <c r="BK30" s="309"/>
      <c r="BL30" s="585"/>
      <c r="BM30" s="586"/>
      <c r="BN30" s="306"/>
      <c r="BO30" s="308"/>
      <c r="BP30" s="628"/>
      <c r="BQ30" s="306"/>
      <c r="BR30" s="309"/>
      <c r="BS30" s="644"/>
      <c r="BT30" s="306"/>
      <c r="BU30" s="307"/>
      <c r="BV30" s="307"/>
      <c r="BW30" s="307"/>
      <c r="BX30" s="307"/>
      <c r="BY30" s="307"/>
      <c r="BZ30" s="308"/>
      <c r="CA30" s="405"/>
      <c r="CB30" s="307"/>
      <c r="CC30" s="307"/>
      <c r="CD30" s="307"/>
      <c r="CE30" s="307"/>
      <c r="CF30" s="307"/>
      <c r="CG30" s="307"/>
      <c r="CH30" s="307"/>
      <c r="CI30" s="309"/>
    </row>
    <row r="31" spans="1:87" ht="21" customHeight="1" thickBot="1" x14ac:dyDescent="0.3">
      <c r="A31" s="596" t="s">
        <v>246</v>
      </c>
      <c r="B31" s="342" t="s">
        <v>247</v>
      </c>
      <c r="C31" s="325"/>
      <c r="D31" s="420"/>
      <c r="E31" s="362"/>
      <c r="F31" s="295"/>
      <c r="G31" s="296"/>
      <c r="H31" s="295"/>
      <c r="I31" s="289"/>
      <c r="J31" s="402"/>
      <c r="K31" s="289"/>
      <c r="L31" s="295"/>
      <c r="M31" s="296"/>
      <c r="N31" s="295"/>
      <c r="O31" s="296"/>
      <c r="P31" s="292"/>
      <c r="Q31" s="289"/>
      <c r="R31" s="402"/>
      <c r="S31" s="289"/>
      <c r="T31" s="295"/>
      <c r="U31" s="296"/>
      <c r="V31" s="295"/>
      <c r="W31" s="296"/>
      <c r="X31" s="295"/>
      <c r="Y31" s="296"/>
      <c r="Z31" s="362"/>
      <c r="AA31" s="412"/>
      <c r="AB31" s="295"/>
      <c r="AC31" s="296"/>
      <c r="AD31" s="292"/>
      <c r="AE31" s="302"/>
      <c r="AF31" s="647"/>
      <c r="AG31" s="532"/>
      <c r="AH31" s="402"/>
      <c r="AI31" s="289"/>
      <c r="AJ31" s="295"/>
      <c r="AK31" s="296"/>
      <c r="AL31" s="295"/>
      <c r="AM31" s="296"/>
      <c r="AN31" s="292"/>
      <c r="AO31" s="289"/>
      <c r="AP31" s="402"/>
      <c r="AQ31" s="289"/>
      <c r="AR31" s="295"/>
      <c r="AS31" s="296"/>
      <c r="AT31" s="295"/>
      <c r="AU31" s="296"/>
      <c r="AV31" s="292"/>
      <c r="AW31" s="289"/>
      <c r="AX31" s="402"/>
      <c r="AY31" s="289"/>
      <c r="AZ31" s="295"/>
      <c r="BA31" s="296"/>
      <c r="BB31" s="292"/>
      <c r="BC31" s="302"/>
      <c r="BD31" s="585"/>
      <c r="BE31" s="586"/>
      <c r="BF31" s="283"/>
      <c r="BG31" s="289"/>
      <c r="BH31" s="402"/>
      <c r="BI31" s="289"/>
      <c r="BJ31" s="295"/>
      <c r="BK31" s="302"/>
      <c r="BL31" s="585"/>
      <c r="BM31" s="586"/>
      <c r="BN31" s="283"/>
      <c r="BO31" s="289"/>
      <c r="BP31" s="628"/>
      <c r="BQ31" s="283"/>
      <c r="BR31" s="302"/>
      <c r="BS31" s="644"/>
      <c r="BT31" s="283"/>
      <c r="BU31" s="284"/>
      <c r="BV31" s="284"/>
      <c r="BW31" s="284"/>
      <c r="BX31" s="284"/>
      <c r="BY31" s="284"/>
      <c r="BZ31" s="289"/>
      <c r="CA31" s="402"/>
      <c r="CB31" s="284"/>
      <c r="CC31" s="284"/>
      <c r="CD31" s="284"/>
      <c r="CE31" s="284"/>
      <c r="CF31" s="284"/>
      <c r="CG31" s="284"/>
      <c r="CH31" s="284"/>
      <c r="CI31" s="302"/>
    </row>
    <row r="32" spans="1:87" ht="21" customHeight="1" thickBot="1" x14ac:dyDescent="0.3">
      <c r="A32" s="597"/>
      <c r="B32" s="343" t="s">
        <v>214</v>
      </c>
      <c r="C32" s="334"/>
      <c r="D32" s="422"/>
      <c r="E32" s="380"/>
      <c r="F32" s="299"/>
      <c r="G32" s="300"/>
      <c r="H32" s="299"/>
      <c r="I32" s="291"/>
      <c r="J32" s="404"/>
      <c r="K32" s="291"/>
      <c r="L32" s="299"/>
      <c r="M32" s="300"/>
      <c r="N32" s="299"/>
      <c r="O32" s="300"/>
      <c r="P32" s="294"/>
      <c r="Q32" s="291"/>
      <c r="R32" s="404"/>
      <c r="S32" s="291"/>
      <c r="T32" s="299"/>
      <c r="U32" s="300"/>
      <c r="V32" s="299"/>
      <c r="W32" s="300"/>
      <c r="X32" s="299"/>
      <c r="Y32" s="300"/>
      <c r="Z32" s="380"/>
      <c r="AA32" s="411"/>
      <c r="AB32" s="299"/>
      <c r="AC32" s="300"/>
      <c r="AD32" s="294"/>
      <c r="AE32" s="304"/>
      <c r="AF32" s="647"/>
      <c r="AG32" s="532"/>
      <c r="AH32" s="404"/>
      <c r="AI32" s="291"/>
      <c r="AJ32" s="299"/>
      <c r="AK32" s="300"/>
      <c r="AL32" s="299"/>
      <c r="AM32" s="300"/>
      <c r="AN32" s="294"/>
      <c r="AO32" s="291"/>
      <c r="AP32" s="404"/>
      <c r="AQ32" s="291"/>
      <c r="AR32" s="299"/>
      <c r="AS32" s="300"/>
      <c r="AT32" s="299"/>
      <c r="AU32" s="300"/>
      <c r="AV32" s="294"/>
      <c r="AW32" s="291"/>
      <c r="AX32" s="404"/>
      <c r="AY32" s="291"/>
      <c r="AZ32" s="299"/>
      <c r="BA32" s="300"/>
      <c r="BB32" s="294"/>
      <c r="BC32" s="304"/>
      <c r="BD32" s="653"/>
      <c r="BE32" s="654"/>
      <c r="BF32" s="287"/>
      <c r="BG32" s="291"/>
      <c r="BH32" s="404"/>
      <c r="BI32" s="291"/>
      <c r="BJ32" s="299"/>
      <c r="BK32" s="304"/>
      <c r="BL32" s="585"/>
      <c r="BM32" s="586"/>
      <c r="BN32" s="287"/>
      <c r="BO32" s="291"/>
      <c r="BP32" s="628"/>
      <c r="BQ32" s="287"/>
      <c r="BR32" s="304"/>
      <c r="BS32" s="644"/>
      <c r="BT32" s="287"/>
      <c r="BU32" s="288"/>
      <c r="BV32" s="288"/>
      <c r="BW32" s="288"/>
      <c r="BX32" s="288"/>
      <c r="BY32" s="288"/>
      <c r="BZ32" s="291"/>
      <c r="CA32" s="404"/>
      <c r="CB32" s="288"/>
      <c r="CC32" s="288"/>
      <c r="CD32" s="288"/>
      <c r="CE32" s="288"/>
      <c r="CF32" s="288"/>
      <c r="CG32" s="288"/>
      <c r="CH32" s="288"/>
      <c r="CI32" s="304"/>
    </row>
    <row r="33" spans="1:87" ht="21" customHeight="1" thickBot="1" x14ac:dyDescent="0.3">
      <c r="A33" s="601" t="s">
        <v>251</v>
      </c>
      <c r="B33" s="344" t="s">
        <v>252</v>
      </c>
      <c r="C33" s="389"/>
      <c r="D33" s="420"/>
      <c r="E33" s="362"/>
      <c r="F33" s="295"/>
      <c r="G33" s="296"/>
      <c r="H33" s="295"/>
      <c r="I33" s="289"/>
      <c r="J33" s="402"/>
      <c r="K33" s="289"/>
      <c r="L33" s="295"/>
      <c r="M33" s="296"/>
      <c r="N33" s="295"/>
      <c r="O33" s="296"/>
      <c r="P33" s="292"/>
      <c r="Q33" s="289"/>
      <c r="R33" s="402"/>
      <c r="S33" s="289"/>
      <c r="T33" s="372" t="s">
        <v>30</v>
      </c>
      <c r="U33" s="296"/>
      <c r="V33" s="295"/>
      <c r="W33" s="296"/>
      <c r="X33" s="295"/>
      <c r="Y33" s="296"/>
      <c r="Z33" s="362"/>
      <c r="AA33" s="412"/>
      <c r="AB33" s="295"/>
      <c r="AC33" s="296"/>
      <c r="AD33" s="377" t="s">
        <v>37</v>
      </c>
      <c r="AE33" s="302"/>
      <c r="AF33" s="647"/>
      <c r="AG33" s="532"/>
      <c r="AH33" s="402"/>
      <c r="AI33" s="289"/>
      <c r="AJ33" s="295"/>
      <c r="AK33" s="296"/>
      <c r="AL33" s="295"/>
      <c r="AM33" s="296"/>
      <c r="AN33" s="292"/>
      <c r="AO33" s="289"/>
      <c r="AP33" s="428" t="s">
        <v>44</v>
      </c>
      <c r="AQ33" s="289"/>
      <c r="AR33" s="295"/>
      <c r="AS33" s="296"/>
      <c r="AT33" s="295"/>
      <c r="AU33" s="296"/>
      <c r="AV33" s="292"/>
      <c r="AW33" s="289"/>
      <c r="AX33" s="402"/>
      <c r="AY33" s="289"/>
      <c r="AZ33" s="295"/>
      <c r="BA33" s="296"/>
      <c r="BB33" s="292"/>
      <c r="BC33" s="302"/>
      <c r="BD33" s="330" t="s">
        <v>51</v>
      </c>
      <c r="BE33" s="315"/>
      <c r="BF33" s="283"/>
      <c r="BG33" s="289"/>
      <c r="BH33" s="402"/>
      <c r="BI33" s="289"/>
      <c r="BJ33" s="295"/>
      <c r="BK33" s="302"/>
      <c r="BL33" s="585"/>
      <c r="BM33" s="586"/>
      <c r="BN33" s="580" t="s">
        <v>201</v>
      </c>
      <c r="BO33" s="581"/>
      <c r="BP33" s="628"/>
      <c r="BQ33" s="283"/>
      <c r="BR33" s="302"/>
      <c r="BS33" s="644"/>
      <c r="BT33" s="284"/>
      <c r="BU33" s="284"/>
      <c r="BV33" s="284"/>
      <c r="BW33" s="284"/>
      <c r="BX33" s="284"/>
      <c r="BY33" s="284"/>
      <c r="BZ33" s="620" t="s">
        <v>255</v>
      </c>
      <c r="CA33" s="581"/>
      <c r="CB33" s="284"/>
      <c r="CC33" s="284"/>
      <c r="CD33" s="621" t="s">
        <v>202</v>
      </c>
      <c r="CE33" s="622"/>
      <c r="CF33" s="318"/>
      <c r="CG33" s="284"/>
      <c r="CH33" s="284"/>
      <c r="CI33" s="302"/>
    </row>
    <row r="34" spans="1:87" ht="21" customHeight="1" thickBot="1" x14ac:dyDescent="0.3">
      <c r="A34" s="601"/>
      <c r="B34" s="344" t="s">
        <v>256</v>
      </c>
      <c r="C34" s="418"/>
      <c r="D34" s="421"/>
      <c r="E34" s="379"/>
      <c r="F34" s="297"/>
      <c r="G34" s="298"/>
      <c r="H34" s="297"/>
      <c r="I34" s="290"/>
      <c r="J34" s="403"/>
      <c r="K34" s="290"/>
      <c r="L34" s="297"/>
      <c r="M34" s="298"/>
      <c r="N34" s="297"/>
      <c r="O34" s="298"/>
      <c r="P34" s="293"/>
      <c r="Q34" s="290"/>
      <c r="R34" s="403"/>
      <c r="S34" s="290"/>
      <c r="T34" s="373" t="s">
        <v>30</v>
      </c>
      <c r="U34" s="298"/>
      <c r="V34" s="297"/>
      <c r="W34" s="298"/>
      <c r="X34" s="297"/>
      <c r="Y34" s="298"/>
      <c r="Z34" s="379"/>
      <c r="AA34" s="410"/>
      <c r="AB34" s="297"/>
      <c r="AC34" s="298"/>
      <c r="AD34" s="378" t="s">
        <v>37</v>
      </c>
      <c r="AE34" s="303"/>
      <c r="AF34" s="647"/>
      <c r="AG34" s="532"/>
      <c r="AH34" s="403"/>
      <c r="AI34" s="290"/>
      <c r="AJ34" s="297"/>
      <c r="AK34" s="298"/>
      <c r="AL34" s="297"/>
      <c r="AM34" s="298"/>
      <c r="AN34" s="293"/>
      <c r="AO34" s="290"/>
      <c r="AP34" s="429" t="s">
        <v>44</v>
      </c>
      <c r="AQ34" s="290"/>
      <c r="AR34" s="297"/>
      <c r="AS34" s="298"/>
      <c r="AT34" s="297"/>
      <c r="AU34" s="298"/>
      <c r="AV34" s="293"/>
      <c r="AW34" s="290"/>
      <c r="AX34" s="403"/>
      <c r="AY34" s="290"/>
      <c r="AZ34" s="297"/>
      <c r="BA34" s="298"/>
      <c r="BB34" s="293"/>
      <c r="BC34" s="303"/>
      <c r="BD34" s="331" t="s">
        <v>51</v>
      </c>
      <c r="BE34" s="166"/>
      <c r="BF34" s="285"/>
      <c r="BG34" s="290"/>
      <c r="BH34" s="403"/>
      <c r="BI34" s="290"/>
      <c r="BJ34" s="297"/>
      <c r="BK34" s="303"/>
      <c r="BL34" s="585"/>
      <c r="BM34" s="586"/>
      <c r="BN34" s="582" t="s">
        <v>201</v>
      </c>
      <c r="BO34" s="577"/>
      <c r="BP34" s="628"/>
      <c r="BQ34" s="285"/>
      <c r="BR34" s="303"/>
      <c r="BS34" s="644"/>
      <c r="BT34" s="286"/>
      <c r="BU34" s="286"/>
      <c r="BV34" s="286"/>
      <c r="BW34" s="286"/>
      <c r="BX34" s="286"/>
      <c r="BY34" s="286"/>
      <c r="BZ34" s="576" t="s">
        <v>255</v>
      </c>
      <c r="CA34" s="577"/>
      <c r="CB34" s="286"/>
      <c r="CC34" s="286"/>
      <c r="CD34" s="623" t="s">
        <v>202</v>
      </c>
      <c r="CE34" s="624"/>
      <c r="CF34" s="316"/>
      <c r="CG34" s="286"/>
      <c r="CH34" s="286"/>
      <c r="CI34" s="303"/>
    </row>
    <row r="35" spans="1:87" ht="21" customHeight="1" thickBot="1" x14ac:dyDescent="0.3">
      <c r="A35" s="601"/>
      <c r="B35" s="345" t="s">
        <v>257</v>
      </c>
      <c r="C35" s="419"/>
      <c r="D35" s="422"/>
      <c r="E35" s="380"/>
      <c r="F35" s="299"/>
      <c r="G35" s="300"/>
      <c r="H35" s="299"/>
      <c r="I35" s="291"/>
      <c r="J35" s="404"/>
      <c r="K35" s="291"/>
      <c r="L35" s="299"/>
      <c r="M35" s="300"/>
      <c r="N35" s="299"/>
      <c r="O35" s="300"/>
      <c r="P35" s="294"/>
      <c r="Q35" s="291"/>
      <c r="R35" s="404"/>
      <c r="S35" s="291"/>
      <c r="T35" s="374" t="s">
        <v>30</v>
      </c>
      <c r="U35" s="300"/>
      <c r="V35" s="299"/>
      <c r="W35" s="300"/>
      <c r="X35" s="299"/>
      <c r="Y35" s="300"/>
      <c r="Z35" s="380"/>
      <c r="AA35" s="411"/>
      <c r="AB35" s="299"/>
      <c r="AC35" s="385"/>
      <c r="AD35" s="384" t="s">
        <v>37</v>
      </c>
      <c r="AE35" s="304"/>
      <c r="AF35" s="647"/>
      <c r="AG35" s="532"/>
      <c r="AH35" s="404"/>
      <c r="AI35" s="291"/>
      <c r="AJ35" s="299"/>
      <c r="AK35" s="300"/>
      <c r="AL35" s="299"/>
      <c r="AM35" s="300"/>
      <c r="AN35" s="294"/>
      <c r="AO35" s="291"/>
      <c r="AP35" s="430" t="s">
        <v>44</v>
      </c>
      <c r="AQ35" s="291"/>
      <c r="AR35" s="299"/>
      <c r="AS35" s="300"/>
      <c r="AT35" s="299"/>
      <c r="AU35" s="300"/>
      <c r="AV35" s="294"/>
      <c r="AW35" s="291"/>
      <c r="AX35" s="404"/>
      <c r="AY35" s="291"/>
      <c r="AZ35" s="299"/>
      <c r="BA35" s="300"/>
      <c r="BB35" s="294"/>
      <c r="BC35" s="304"/>
      <c r="BD35" s="332" t="s">
        <v>51</v>
      </c>
      <c r="BE35" s="210"/>
      <c r="BF35" s="287"/>
      <c r="BG35" s="291"/>
      <c r="BH35" s="404"/>
      <c r="BI35" s="291"/>
      <c r="BJ35" s="299"/>
      <c r="BK35" s="304"/>
      <c r="BL35" s="585"/>
      <c r="BM35" s="586"/>
      <c r="BN35" s="574" t="s">
        <v>201</v>
      </c>
      <c r="BO35" s="575"/>
      <c r="BP35" s="628"/>
      <c r="BQ35" s="287"/>
      <c r="BR35" s="304"/>
      <c r="BS35" s="644"/>
      <c r="BT35" s="288"/>
      <c r="BU35" s="288"/>
      <c r="BV35" s="288"/>
      <c r="BW35" s="288"/>
      <c r="BX35" s="288"/>
      <c r="BY35" s="288"/>
      <c r="BZ35" s="592" t="s">
        <v>255</v>
      </c>
      <c r="CA35" s="575"/>
      <c r="CB35" s="288"/>
      <c r="CC35" s="288"/>
      <c r="CD35" s="625" t="s">
        <v>202</v>
      </c>
      <c r="CE35" s="626"/>
      <c r="CF35" s="317"/>
      <c r="CG35" s="288"/>
      <c r="CH35" s="288"/>
      <c r="CI35" s="304"/>
    </row>
    <row r="36" spans="1:87" ht="21" customHeight="1" thickBot="1" x14ac:dyDescent="0.3">
      <c r="A36" s="601"/>
      <c r="B36" s="346" t="s">
        <v>258</v>
      </c>
      <c r="C36" s="389"/>
      <c r="D36" s="420"/>
      <c r="E36" s="362"/>
      <c r="F36" s="295"/>
      <c r="G36" s="296"/>
      <c r="H36" s="295"/>
      <c r="I36" s="289"/>
      <c r="J36" s="402"/>
      <c r="K36" s="289"/>
      <c r="L36" s="295"/>
      <c r="M36" s="296"/>
      <c r="N36" s="295"/>
      <c r="O36" s="296"/>
      <c r="P36" s="292"/>
      <c r="Q36" s="289"/>
      <c r="R36" s="402"/>
      <c r="S36" s="289"/>
      <c r="T36" s="295"/>
      <c r="U36" s="296"/>
      <c r="V36" s="372" t="s">
        <v>30</v>
      </c>
      <c r="W36" s="296"/>
      <c r="X36" s="295"/>
      <c r="Y36" s="296"/>
      <c r="Z36" s="362"/>
      <c r="AA36" s="412"/>
      <c r="AB36" s="295"/>
      <c r="AC36" s="296"/>
      <c r="AD36" s="292"/>
      <c r="AE36" s="302"/>
      <c r="AF36" s="647"/>
      <c r="AG36" s="532"/>
      <c r="AH36" s="402"/>
      <c r="AI36" s="289"/>
      <c r="AJ36" s="295"/>
      <c r="AK36" s="296"/>
      <c r="AL36" s="372" t="s">
        <v>37</v>
      </c>
      <c r="AM36" s="296"/>
      <c r="AN36" s="292"/>
      <c r="AO36" s="289"/>
      <c r="AP36" s="402"/>
      <c r="AQ36" s="289"/>
      <c r="AR36" s="295"/>
      <c r="AS36" s="296"/>
      <c r="AT36" s="295"/>
      <c r="AU36" s="296"/>
      <c r="AV36" s="292"/>
      <c r="AW36" s="289"/>
      <c r="AX36" s="402"/>
      <c r="AY36" s="289"/>
      <c r="AZ36" s="372" t="s">
        <v>44</v>
      </c>
      <c r="BA36" s="296"/>
      <c r="BB36" s="292"/>
      <c r="BC36" s="302"/>
      <c r="BD36" s="314"/>
      <c r="BE36" s="315"/>
      <c r="BF36" s="283"/>
      <c r="BG36" s="289"/>
      <c r="BH36" s="402"/>
      <c r="BI36" s="289"/>
      <c r="BJ36" s="295"/>
      <c r="BK36" s="302"/>
      <c r="BL36" s="441" t="s">
        <v>51</v>
      </c>
      <c r="BM36" s="444"/>
      <c r="BN36" s="283"/>
      <c r="BO36" s="289"/>
      <c r="BP36" s="628"/>
      <c r="BQ36" s="637" t="s">
        <v>254</v>
      </c>
      <c r="BR36" s="638"/>
      <c r="BS36" s="644"/>
      <c r="BT36" s="580" t="s">
        <v>201</v>
      </c>
      <c r="BU36" s="581"/>
      <c r="BV36" s="284"/>
      <c r="BW36" s="284"/>
      <c r="BX36" s="284"/>
      <c r="BY36" s="284"/>
      <c r="BZ36" s="289"/>
      <c r="CA36" s="402"/>
      <c r="CB36" s="620" t="s">
        <v>255</v>
      </c>
      <c r="CC36" s="581"/>
      <c r="CD36" s="284"/>
      <c r="CE36" s="318"/>
      <c r="CF36" s="621" t="s">
        <v>202</v>
      </c>
      <c r="CG36" s="622"/>
      <c r="CH36" s="284"/>
      <c r="CI36" s="302"/>
    </row>
    <row r="37" spans="1:87" ht="21" customHeight="1" thickBot="1" x14ac:dyDescent="0.3">
      <c r="A37" s="601"/>
      <c r="B37" s="347" t="s">
        <v>259</v>
      </c>
      <c r="C37" s="418"/>
      <c r="D37" s="421"/>
      <c r="E37" s="379"/>
      <c r="F37" s="297"/>
      <c r="G37" s="298"/>
      <c r="H37" s="297"/>
      <c r="I37" s="290"/>
      <c r="J37" s="403"/>
      <c r="K37" s="290"/>
      <c r="L37" s="297"/>
      <c r="M37" s="298"/>
      <c r="N37" s="297"/>
      <c r="O37" s="298"/>
      <c r="P37" s="293"/>
      <c r="Q37" s="290"/>
      <c r="R37" s="403"/>
      <c r="S37" s="290"/>
      <c r="T37" s="297"/>
      <c r="U37" s="298"/>
      <c r="V37" s="373" t="s">
        <v>30</v>
      </c>
      <c r="W37" s="298"/>
      <c r="X37" s="297"/>
      <c r="Y37" s="298"/>
      <c r="Z37" s="379"/>
      <c r="AA37" s="410"/>
      <c r="AB37" s="297"/>
      <c r="AC37" s="298"/>
      <c r="AD37" s="293"/>
      <c r="AE37" s="303"/>
      <c r="AF37" s="647"/>
      <c r="AG37" s="532"/>
      <c r="AH37" s="403"/>
      <c r="AI37" s="290"/>
      <c r="AJ37" s="297"/>
      <c r="AK37" s="298"/>
      <c r="AL37" s="373" t="s">
        <v>37</v>
      </c>
      <c r="AM37" s="298"/>
      <c r="AN37" s="293"/>
      <c r="AO37" s="290"/>
      <c r="AP37" s="403"/>
      <c r="AQ37" s="290"/>
      <c r="AR37" s="297"/>
      <c r="AS37" s="298"/>
      <c r="AT37" s="297"/>
      <c r="AU37" s="298"/>
      <c r="AV37" s="293"/>
      <c r="AW37" s="290"/>
      <c r="AX37" s="403"/>
      <c r="AY37" s="290"/>
      <c r="AZ37" s="373" t="s">
        <v>44</v>
      </c>
      <c r="BA37" s="298"/>
      <c r="BB37" s="293"/>
      <c r="BC37" s="303"/>
      <c r="BD37" s="281"/>
      <c r="BE37" s="166"/>
      <c r="BF37" s="285"/>
      <c r="BG37" s="290"/>
      <c r="BH37" s="403"/>
      <c r="BI37" s="290"/>
      <c r="BJ37" s="297"/>
      <c r="BK37" s="303"/>
      <c r="BL37" s="442" t="s">
        <v>51</v>
      </c>
      <c r="BM37" s="445"/>
      <c r="BN37" s="285"/>
      <c r="BO37" s="290"/>
      <c r="BP37" s="628"/>
      <c r="BQ37" s="639" t="s">
        <v>254</v>
      </c>
      <c r="BR37" s="640"/>
      <c r="BS37" s="644"/>
      <c r="BT37" s="582" t="s">
        <v>201</v>
      </c>
      <c r="BU37" s="577"/>
      <c r="BV37" s="286"/>
      <c r="BW37" s="286"/>
      <c r="BX37" s="286"/>
      <c r="BY37" s="286"/>
      <c r="BZ37" s="290"/>
      <c r="CA37" s="403"/>
      <c r="CB37" s="576" t="s">
        <v>255</v>
      </c>
      <c r="CC37" s="577"/>
      <c r="CD37" s="286"/>
      <c r="CE37" s="316"/>
      <c r="CF37" s="623" t="s">
        <v>202</v>
      </c>
      <c r="CG37" s="624"/>
      <c r="CH37" s="286"/>
      <c r="CI37" s="303"/>
    </row>
    <row r="38" spans="1:87" ht="21" customHeight="1" thickBot="1" x14ac:dyDescent="0.3">
      <c r="A38" s="601"/>
      <c r="B38" s="348" t="s">
        <v>260</v>
      </c>
      <c r="C38" s="419"/>
      <c r="D38" s="422"/>
      <c r="E38" s="380"/>
      <c r="F38" s="299"/>
      <c r="G38" s="300"/>
      <c r="H38" s="299"/>
      <c r="I38" s="291"/>
      <c r="J38" s="404"/>
      <c r="K38" s="291"/>
      <c r="L38" s="299"/>
      <c r="M38" s="300"/>
      <c r="N38" s="299"/>
      <c r="O38" s="300"/>
      <c r="P38" s="294"/>
      <c r="Q38" s="291"/>
      <c r="R38" s="404"/>
      <c r="S38" s="291"/>
      <c r="T38" s="299"/>
      <c r="U38" s="300"/>
      <c r="V38" s="374" t="s">
        <v>30</v>
      </c>
      <c r="W38" s="300"/>
      <c r="X38" s="299"/>
      <c r="Y38" s="300"/>
      <c r="Z38" s="380"/>
      <c r="AA38" s="411"/>
      <c r="AB38" s="299"/>
      <c r="AC38" s="300"/>
      <c r="AD38" s="294"/>
      <c r="AE38" s="304"/>
      <c r="AF38" s="647"/>
      <c r="AG38" s="532"/>
      <c r="AH38" s="404"/>
      <c r="AI38" s="291"/>
      <c r="AJ38" s="299"/>
      <c r="AK38" s="300"/>
      <c r="AL38" s="390" t="s">
        <v>37</v>
      </c>
      <c r="AM38" s="300"/>
      <c r="AN38" s="294"/>
      <c r="AO38" s="291"/>
      <c r="AP38" s="404"/>
      <c r="AQ38" s="291"/>
      <c r="AR38" s="299"/>
      <c r="AS38" s="300"/>
      <c r="AT38" s="299"/>
      <c r="AU38" s="300"/>
      <c r="AV38" s="294"/>
      <c r="AW38" s="291"/>
      <c r="AX38" s="404"/>
      <c r="AY38" s="291"/>
      <c r="AZ38" s="374" t="s">
        <v>44</v>
      </c>
      <c r="BA38" s="300"/>
      <c r="BB38" s="294"/>
      <c r="BC38" s="304"/>
      <c r="BD38" s="282"/>
      <c r="BE38" s="210"/>
      <c r="BF38" s="287"/>
      <c r="BG38" s="291"/>
      <c r="BH38" s="404"/>
      <c r="BI38" s="291"/>
      <c r="BJ38" s="299"/>
      <c r="BK38" s="304"/>
      <c r="BL38" s="443" t="s">
        <v>51</v>
      </c>
      <c r="BM38" s="446"/>
      <c r="BN38" s="287"/>
      <c r="BO38" s="291"/>
      <c r="BP38" s="628"/>
      <c r="BQ38" s="641" t="s">
        <v>254</v>
      </c>
      <c r="BR38" s="642"/>
      <c r="BS38" s="644"/>
      <c r="BT38" s="574" t="s">
        <v>201</v>
      </c>
      <c r="BU38" s="575"/>
      <c r="BV38" s="288"/>
      <c r="BW38" s="288"/>
      <c r="BX38" s="288"/>
      <c r="BY38" s="288"/>
      <c r="BZ38" s="291"/>
      <c r="CA38" s="404"/>
      <c r="CB38" s="592" t="s">
        <v>255</v>
      </c>
      <c r="CC38" s="575"/>
      <c r="CD38" s="288"/>
      <c r="CE38" s="317"/>
      <c r="CF38" s="625" t="s">
        <v>202</v>
      </c>
      <c r="CG38" s="626"/>
      <c r="CH38" s="288"/>
      <c r="CI38" s="304"/>
    </row>
    <row r="39" spans="1:87" ht="21" customHeight="1" thickBot="1" x14ac:dyDescent="0.3">
      <c r="A39" s="601"/>
      <c r="B39" s="349" t="s">
        <v>261</v>
      </c>
      <c r="C39" s="389"/>
      <c r="D39" s="420"/>
      <c r="E39" s="362"/>
      <c r="F39" s="295"/>
      <c r="G39" s="296"/>
      <c r="H39" s="295"/>
      <c r="I39" s="289"/>
      <c r="J39" s="402"/>
      <c r="K39" s="333"/>
      <c r="L39" s="370"/>
      <c r="M39" s="296"/>
      <c r="N39" s="295"/>
      <c r="O39" s="296"/>
      <c r="P39" s="292"/>
      <c r="Q39" s="289"/>
      <c r="R39" s="402"/>
      <c r="S39" s="333"/>
      <c r="T39" s="370"/>
      <c r="U39" s="296"/>
      <c r="V39" s="295"/>
      <c r="W39" s="296"/>
      <c r="X39" s="295"/>
      <c r="Y39" s="296"/>
      <c r="Z39" s="362"/>
      <c r="AA39" s="416"/>
      <c r="AB39" s="370"/>
      <c r="AC39" s="296"/>
      <c r="AD39" s="635" t="s">
        <v>30</v>
      </c>
      <c r="AE39" s="636"/>
      <c r="AF39" s="647"/>
      <c r="AG39" s="532"/>
      <c r="AH39" s="427"/>
      <c r="AI39" s="333"/>
      <c r="AJ39" s="370"/>
      <c r="AK39" s="296"/>
      <c r="AL39" s="295"/>
      <c r="AM39" s="296"/>
      <c r="AN39" s="635" t="s">
        <v>37</v>
      </c>
      <c r="AO39" s="635"/>
      <c r="AP39" s="402"/>
      <c r="AQ39" s="333"/>
      <c r="AR39" s="370"/>
      <c r="AS39" s="296"/>
      <c r="AT39" s="295"/>
      <c r="AU39" s="296"/>
      <c r="AV39" s="292"/>
      <c r="AW39" s="289"/>
      <c r="AX39" s="402"/>
      <c r="AY39" s="333"/>
      <c r="AZ39" s="370"/>
      <c r="BA39" s="296"/>
      <c r="BB39" s="292"/>
      <c r="BC39" s="302"/>
      <c r="BD39" s="630" t="s">
        <v>202</v>
      </c>
      <c r="BE39" s="631"/>
      <c r="BF39" s="283"/>
      <c r="BG39" s="289"/>
      <c r="BH39" s="402"/>
      <c r="BI39" s="333"/>
      <c r="BJ39" s="370"/>
      <c r="BK39" s="302"/>
      <c r="BL39" s="437"/>
      <c r="BM39" s="438"/>
      <c r="BN39" s="283"/>
      <c r="BO39" s="289"/>
      <c r="BP39" s="628"/>
      <c r="BQ39" s="283"/>
      <c r="BR39" s="302"/>
      <c r="BS39" s="644"/>
      <c r="BT39" s="283"/>
      <c r="BU39" s="284"/>
      <c r="BV39" s="284"/>
      <c r="BW39" s="284"/>
      <c r="BX39" s="284"/>
      <c r="BY39" s="284"/>
      <c r="BZ39" s="289"/>
      <c r="CA39" s="427"/>
      <c r="CB39" s="318"/>
      <c r="CC39" s="284"/>
      <c r="CD39" s="284"/>
      <c r="CE39" s="318"/>
      <c r="CF39" s="318"/>
      <c r="CG39" s="284"/>
      <c r="CH39" s="284"/>
      <c r="CI39" s="302"/>
    </row>
    <row r="40" spans="1:87" ht="21" customHeight="1" thickBot="1" x14ac:dyDescent="0.3">
      <c r="A40" s="602"/>
      <c r="B40" s="350" t="s">
        <v>262</v>
      </c>
      <c r="C40" s="419"/>
      <c r="D40" s="422"/>
      <c r="E40" s="380"/>
      <c r="F40" s="299"/>
      <c r="G40" s="300"/>
      <c r="H40" s="299"/>
      <c r="I40" s="291"/>
      <c r="J40" s="404"/>
      <c r="K40" s="291"/>
      <c r="L40" s="299"/>
      <c r="M40" s="300"/>
      <c r="N40" s="299"/>
      <c r="O40" s="300"/>
      <c r="P40" s="294"/>
      <c r="Q40" s="291"/>
      <c r="R40" s="404"/>
      <c r="S40" s="291"/>
      <c r="T40" s="299"/>
      <c r="U40" s="300"/>
      <c r="V40" s="299"/>
      <c r="W40" s="300"/>
      <c r="X40" s="299"/>
      <c r="Y40" s="300"/>
      <c r="Z40" s="380"/>
      <c r="AA40" s="411"/>
      <c r="AB40" s="299"/>
      <c r="AC40" s="300"/>
      <c r="AD40" s="294"/>
      <c r="AE40" s="304"/>
      <c r="AF40" s="648"/>
      <c r="AG40" s="533"/>
      <c r="AH40" s="404"/>
      <c r="AI40" s="291"/>
      <c r="AJ40" s="299"/>
      <c r="AK40" s="300"/>
      <c r="AL40" s="299"/>
      <c r="AM40" s="300"/>
      <c r="AN40" s="294"/>
      <c r="AO40" s="291"/>
      <c r="AP40" s="404"/>
      <c r="AQ40" s="291"/>
      <c r="AR40" s="299"/>
      <c r="AS40" s="300"/>
      <c r="AT40" s="299"/>
      <c r="AU40" s="300"/>
      <c r="AV40" s="294"/>
      <c r="AW40" s="291"/>
      <c r="AX40" s="404"/>
      <c r="AY40" s="291"/>
      <c r="AZ40" s="299"/>
      <c r="BA40" s="300"/>
      <c r="BB40" s="294"/>
      <c r="BC40" s="304"/>
      <c r="BD40" s="282"/>
      <c r="BE40" s="210"/>
      <c r="BF40" s="329" t="s">
        <v>30</v>
      </c>
      <c r="BG40" s="291"/>
      <c r="BH40" s="404"/>
      <c r="BI40" s="291"/>
      <c r="BJ40" s="299"/>
      <c r="BK40" s="304"/>
      <c r="BL40" s="439"/>
      <c r="BM40" s="440"/>
      <c r="BN40" s="329" t="s">
        <v>37</v>
      </c>
      <c r="BO40" s="291"/>
      <c r="BP40" s="629"/>
      <c r="BQ40" s="287"/>
      <c r="BR40" s="304"/>
      <c r="BS40" s="645"/>
      <c r="BT40" s="287"/>
      <c r="BU40" s="288"/>
      <c r="BV40" s="288"/>
      <c r="BW40" s="288"/>
      <c r="BX40" s="328" t="s">
        <v>44</v>
      </c>
      <c r="BY40" s="288"/>
      <c r="BZ40" s="291"/>
      <c r="CA40" s="404"/>
      <c r="CB40" s="288"/>
      <c r="CC40" s="288"/>
      <c r="CD40" s="288"/>
      <c r="CE40" s="317"/>
      <c r="CF40" s="317"/>
      <c r="CG40" s="288"/>
      <c r="CH40" s="592" t="s">
        <v>202</v>
      </c>
      <c r="CI40" s="619"/>
    </row>
    <row r="41" spans="1:87" ht="18" customHeight="1" thickBot="1" x14ac:dyDescent="0.3">
      <c r="A41" s="598" t="s">
        <v>277</v>
      </c>
      <c r="B41" s="599"/>
      <c r="C41" s="301">
        <v>1</v>
      </c>
      <c r="D41" s="426">
        <v>8</v>
      </c>
      <c r="E41" s="276">
        <v>15</v>
      </c>
      <c r="F41" s="275">
        <v>21</v>
      </c>
      <c r="G41" s="392">
        <v>22</v>
      </c>
      <c r="H41" s="275">
        <v>28</v>
      </c>
      <c r="I41" s="277">
        <v>29</v>
      </c>
      <c r="J41" s="276">
        <v>5</v>
      </c>
      <c r="K41" s="276">
        <v>6</v>
      </c>
      <c r="L41" s="391">
        <v>12</v>
      </c>
      <c r="M41" s="392">
        <v>13</v>
      </c>
      <c r="N41" s="398">
        <v>19</v>
      </c>
      <c r="O41" s="396">
        <v>20</v>
      </c>
      <c r="P41" s="399">
        <v>26</v>
      </c>
      <c r="Q41" s="280">
        <v>27</v>
      </c>
      <c r="R41" s="417">
        <v>2</v>
      </c>
      <c r="S41" s="273">
        <v>3</v>
      </c>
      <c r="T41" s="391">
        <v>9</v>
      </c>
      <c r="U41" s="392">
        <v>10</v>
      </c>
      <c r="V41" s="391">
        <v>16</v>
      </c>
      <c r="W41" s="392">
        <v>17</v>
      </c>
      <c r="X41" s="275">
        <v>23</v>
      </c>
      <c r="Y41" s="392">
        <v>24</v>
      </c>
      <c r="Z41" s="276">
        <v>30</v>
      </c>
      <c r="AA41" s="408">
        <v>1</v>
      </c>
      <c r="AB41" s="391">
        <v>7</v>
      </c>
      <c r="AC41" s="392">
        <v>8</v>
      </c>
      <c r="AD41" s="272">
        <v>14</v>
      </c>
      <c r="AE41" s="270">
        <v>15</v>
      </c>
      <c r="AF41" s="274">
        <v>22</v>
      </c>
      <c r="AG41" s="280">
        <v>29</v>
      </c>
      <c r="AH41" s="417">
        <v>4</v>
      </c>
      <c r="AI41" s="273">
        <v>5</v>
      </c>
      <c r="AJ41" s="275">
        <v>11</v>
      </c>
      <c r="AK41" s="392">
        <v>12</v>
      </c>
      <c r="AL41" s="275">
        <v>18</v>
      </c>
      <c r="AM41" s="392">
        <v>19</v>
      </c>
      <c r="AN41" s="276">
        <v>25</v>
      </c>
      <c r="AO41" s="271">
        <v>26</v>
      </c>
      <c r="AP41" s="408">
        <v>1</v>
      </c>
      <c r="AQ41" s="394">
        <v>2</v>
      </c>
      <c r="AR41" s="395">
        <v>8</v>
      </c>
      <c r="AS41" s="396">
        <v>9</v>
      </c>
      <c r="AT41" s="395">
        <v>15</v>
      </c>
      <c r="AU41" s="397">
        <v>16</v>
      </c>
      <c r="AV41" s="279">
        <v>22</v>
      </c>
      <c r="AW41" s="280">
        <v>23</v>
      </c>
      <c r="AX41" s="431">
        <v>1</v>
      </c>
      <c r="AY41" s="276">
        <v>2</v>
      </c>
      <c r="AZ41" s="400">
        <v>8</v>
      </c>
      <c r="BA41" s="392">
        <v>9</v>
      </c>
      <c r="BB41" s="276">
        <v>15</v>
      </c>
      <c r="BC41" s="271">
        <v>16</v>
      </c>
      <c r="BD41" s="391">
        <v>22</v>
      </c>
      <c r="BE41" s="271">
        <v>23</v>
      </c>
      <c r="BF41" s="391">
        <v>29</v>
      </c>
      <c r="BG41" s="271">
        <v>30</v>
      </c>
      <c r="BH41" s="417">
        <v>5</v>
      </c>
      <c r="BI41" s="273">
        <v>6</v>
      </c>
      <c r="BJ41" s="395">
        <v>12</v>
      </c>
      <c r="BK41" s="280">
        <v>13</v>
      </c>
      <c r="BL41" s="401">
        <v>19</v>
      </c>
      <c r="BM41" s="273">
        <v>20</v>
      </c>
      <c r="BN41" s="391">
        <v>26</v>
      </c>
      <c r="BO41" s="271">
        <v>27</v>
      </c>
      <c r="BP41" s="408">
        <v>45413</v>
      </c>
      <c r="BQ41" s="276">
        <v>3</v>
      </c>
      <c r="BR41" s="272">
        <v>4</v>
      </c>
      <c r="BS41" s="272">
        <v>45420</v>
      </c>
      <c r="BT41" s="272">
        <v>10</v>
      </c>
      <c r="BU41" s="272">
        <v>11</v>
      </c>
      <c r="BV41" s="272">
        <v>17</v>
      </c>
      <c r="BW41" s="270">
        <v>18</v>
      </c>
      <c r="BX41" s="271">
        <v>24</v>
      </c>
      <c r="BY41" s="271">
        <v>25</v>
      </c>
      <c r="BZ41" s="271">
        <v>31</v>
      </c>
      <c r="CA41" s="431">
        <v>1</v>
      </c>
      <c r="CB41" s="272">
        <v>7</v>
      </c>
      <c r="CC41" s="272">
        <v>8</v>
      </c>
      <c r="CD41" s="272">
        <v>14</v>
      </c>
      <c r="CE41" s="272">
        <v>15</v>
      </c>
      <c r="CF41" s="272">
        <v>21</v>
      </c>
      <c r="CG41" s="270">
        <v>22</v>
      </c>
      <c r="CH41" s="271">
        <v>28</v>
      </c>
      <c r="CI41" s="277">
        <v>29</v>
      </c>
    </row>
    <row r="42" spans="1:87" ht="22.5" customHeight="1" thickBot="1" x14ac:dyDescent="0.3">
      <c r="A42" s="434"/>
      <c r="B42" s="435"/>
      <c r="C42" s="455" t="s">
        <v>204</v>
      </c>
      <c r="D42" s="456"/>
      <c r="E42" s="456"/>
      <c r="F42" s="456"/>
      <c r="G42" s="456"/>
      <c r="H42" s="456"/>
      <c r="I42" s="600"/>
      <c r="J42" s="467" t="s">
        <v>205</v>
      </c>
      <c r="K42" s="460"/>
      <c r="L42" s="460"/>
      <c r="M42" s="460"/>
      <c r="N42" s="460"/>
      <c r="O42" s="460"/>
      <c r="P42" s="460"/>
      <c r="Q42" s="461"/>
      <c r="R42" s="469" t="s">
        <v>206</v>
      </c>
      <c r="S42" s="464"/>
      <c r="T42" s="464"/>
      <c r="U42" s="464"/>
      <c r="V42" s="464"/>
      <c r="W42" s="464"/>
      <c r="X42" s="464"/>
      <c r="Y42" s="464"/>
      <c r="Z42" s="465"/>
      <c r="AA42" s="467" t="s">
        <v>207</v>
      </c>
      <c r="AB42" s="460"/>
      <c r="AC42" s="460"/>
      <c r="AD42" s="460"/>
      <c r="AE42" s="460"/>
      <c r="AF42" s="460"/>
      <c r="AG42" s="461"/>
      <c r="AH42" s="469" t="s">
        <v>208</v>
      </c>
      <c r="AI42" s="464"/>
      <c r="AJ42" s="464"/>
      <c r="AK42" s="464"/>
      <c r="AL42" s="464"/>
      <c r="AM42" s="464"/>
      <c r="AN42" s="464"/>
      <c r="AO42" s="464"/>
      <c r="AP42" s="460" t="s">
        <v>209</v>
      </c>
      <c r="AQ42" s="460"/>
      <c r="AR42" s="460"/>
      <c r="AS42" s="460"/>
      <c r="AT42" s="460"/>
      <c r="AU42" s="460"/>
      <c r="AV42" s="460"/>
      <c r="AW42" s="461"/>
      <c r="AX42" s="469" t="s">
        <v>210</v>
      </c>
      <c r="AY42" s="464"/>
      <c r="AZ42" s="464"/>
      <c r="BA42" s="464"/>
      <c r="BB42" s="464"/>
      <c r="BC42" s="464"/>
      <c r="BD42" s="464"/>
      <c r="BE42" s="464"/>
      <c r="BF42" s="464"/>
      <c r="BG42" s="465"/>
      <c r="BH42" s="467" t="s">
        <v>211</v>
      </c>
      <c r="BI42" s="460"/>
      <c r="BJ42" s="460"/>
      <c r="BK42" s="460"/>
      <c r="BL42" s="460"/>
      <c r="BM42" s="460"/>
      <c r="BN42" s="460"/>
      <c r="BO42" s="461"/>
      <c r="BP42" s="469" t="s">
        <v>212</v>
      </c>
      <c r="BQ42" s="464"/>
      <c r="BR42" s="464"/>
      <c r="BS42" s="464"/>
      <c r="BT42" s="464"/>
      <c r="BU42" s="464"/>
      <c r="BV42" s="464"/>
      <c r="BW42" s="464"/>
      <c r="BX42" s="464"/>
      <c r="BY42" s="464"/>
      <c r="BZ42" s="465"/>
      <c r="CA42" s="467" t="s">
        <v>213</v>
      </c>
      <c r="CB42" s="460"/>
      <c r="CC42" s="460"/>
      <c r="CD42" s="460"/>
      <c r="CE42" s="460"/>
      <c r="CF42" s="460"/>
      <c r="CG42" s="460"/>
      <c r="CH42" s="460"/>
      <c r="CI42" s="475"/>
    </row>
    <row r="43" spans="1:87" ht="6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</row>
    <row r="44" spans="1:87" ht="20.25" customHeight="1" thickBot="1" x14ac:dyDescent="0.3">
      <c r="A44" s="546"/>
      <c r="B44" s="546"/>
      <c r="C44" s="215" t="s">
        <v>202</v>
      </c>
      <c r="D44" s="216" t="s">
        <v>278</v>
      </c>
      <c r="E44" s="216"/>
      <c r="F44" s="216"/>
      <c r="G44" s="216"/>
      <c r="H44" s="216"/>
      <c r="I44" s="216"/>
      <c r="J44" s="216"/>
      <c r="K44" s="217"/>
      <c r="L44" s="217"/>
      <c r="M44" s="218" t="s">
        <v>255</v>
      </c>
      <c r="N44" s="218"/>
      <c r="O44" s="216" t="s">
        <v>279</v>
      </c>
      <c r="P44" s="216"/>
      <c r="Q44" s="219"/>
      <c r="R44" s="219"/>
      <c r="S44" s="219"/>
      <c r="T44" s="219"/>
      <c r="U44" s="216"/>
      <c r="V44" s="216"/>
      <c r="W44" s="217"/>
      <c r="X44" s="217"/>
      <c r="Y44" s="219"/>
      <c r="Z44" s="219"/>
      <c r="AA44" s="220" t="s">
        <v>280</v>
      </c>
      <c r="AB44" s="220"/>
      <c r="AC44" s="217" t="s">
        <v>281</v>
      </c>
      <c r="AD44" s="217"/>
      <c r="AE44" s="219"/>
      <c r="AF44" s="219"/>
      <c r="AG44" s="219"/>
      <c r="AH44" s="219"/>
      <c r="AI44" s="219"/>
      <c r="AJ44" s="219"/>
      <c r="AK44" s="221" t="s">
        <v>282</v>
      </c>
      <c r="AL44" s="221"/>
      <c r="AM44" s="217" t="s">
        <v>283</v>
      </c>
      <c r="AN44" s="217"/>
      <c r="AO44" s="219"/>
      <c r="AP44" s="219"/>
      <c r="AQ44" s="219"/>
      <c r="AR44" s="219"/>
      <c r="AS44" s="219"/>
      <c r="AT44" s="219"/>
      <c r="AU44" s="219"/>
      <c r="AV44" s="219"/>
      <c r="AW44" s="217"/>
      <c r="AX44" s="217"/>
      <c r="AY44" s="222"/>
      <c r="AZ44" s="222"/>
      <c r="BA44" s="220" t="s">
        <v>284</v>
      </c>
      <c r="BB44" s="220"/>
      <c r="BC44" s="217" t="s">
        <v>285</v>
      </c>
      <c r="BD44" s="217"/>
      <c r="BE44" s="219"/>
      <c r="BF44" s="219"/>
      <c r="BG44" s="219"/>
      <c r="BH44" s="219"/>
      <c r="BI44" s="219"/>
      <c r="BJ44" s="219"/>
      <c r="BK44" s="219"/>
      <c r="BL44" s="219"/>
      <c r="BM44" s="223" t="s">
        <v>282</v>
      </c>
      <c r="BN44" s="223"/>
      <c r="BO44" s="217" t="s">
        <v>286</v>
      </c>
      <c r="BP44" s="219"/>
      <c r="BQ44" s="219"/>
      <c r="BR44" s="219"/>
      <c r="BS44" s="219"/>
      <c r="BT44" s="219"/>
      <c r="BU44" s="219"/>
      <c r="BV44" s="219"/>
      <c r="BW44" s="219"/>
      <c r="BX44" s="219"/>
      <c r="BY44" s="224" t="s">
        <v>274</v>
      </c>
      <c r="BZ44" s="219"/>
      <c r="CA44" s="225" t="s">
        <v>287</v>
      </c>
      <c r="CB44" s="225"/>
      <c r="CC44" s="219"/>
      <c r="CD44" s="219"/>
      <c r="CE44" s="219"/>
      <c r="CF44" s="219"/>
      <c r="CG44" s="219"/>
      <c r="CH44" s="219"/>
      <c r="CI44" s="226"/>
    </row>
    <row r="45" spans="1:87" ht="21.75" customHeight="1" thickBot="1" x14ac:dyDescent="0.3">
      <c r="A45" s="546"/>
      <c r="B45" s="546"/>
      <c r="C45" s="227" t="s">
        <v>201</v>
      </c>
      <c r="D45" s="228" t="s">
        <v>288</v>
      </c>
      <c r="E45" s="229"/>
      <c r="F45" s="229"/>
      <c r="G45" s="229"/>
      <c r="H45" s="229"/>
      <c r="I45" s="229"/>
      <c r="J45" s="229"/>
      <c r="K45" s="230"/>
      <c r="L45" s="230"/>
      <c r="M45" s="231" t="s">
        <v>282</v>
      </c>
      <c r="N45" s="231"/>
      <c r="O45" s="229" t="s">
        <v>289</v>
      </c>
      <c r="P45" s="229"/>
      <c r="Q45" s="230"/>
      <c r="R45" s="230"/>
      <c r="S45" s="229"/>
      <c r="T45" s="229"/>
      <c r="U45" s="229"/>
      <c r="V45" s="229"/>
      <c r="W45" s="229"/>
      <c r="X45" s="229"/>
      <c r="Y45" s="230"/>
      <c r="Z45" s="230"/>
      <c r="AA45" s="230"/>
      <c r="AB45" s="230"/>
      <c r="AC45" s="231" t="s">
        <v>275</v>
      </c>
      <c r="AD45" s="231"/>
      <c r="AE45" s="228" t="s">
        <v>290</v>
      </c>
      <c r="AF45" s="229"/>
      <c r="AG45" s="232"/>
      <c r="AH45" s="232"/>
      <c r="AI45" s="232"/>
      <c r="AJ45" s="232"/>
      <c r="AK45" s="232"/>
      <c r="AL45" s="232"/>
      <c r="AM45" s="231" t="s">
        <v>276</v>
      </c>
      <c r="AN45" s="231"/>
      <c r="AO45" s="228" t="s">
        <v>291</v>
      </c>
      <c r="AP45" s="228"/>
      <c r="AQ45" s="232"/>
      <c r="AR45" s="232"/>
      <c r="AS45" s="230"/>
      <c r="AT45" s="230"/>
      <c r="AU45" s="230"/>
      <c r="AV45" s="230"/>
      <c r="AW45" s="230"/>
      <c r="AX45" s="230"/>
      <c r="AY45" s="233" t="s">
        <v>254</v>
      </c>
      <c r="AZ45" s="233"/>
      <c r="BA45" s="228" t="s">
        <v>292</v>
      </c>
      <c r="BB45" s="228"/>
      <c r="BC45" s="230"/>
      <c r="BD45" s="230"/>
      <c r="BE45" s="230"/>
      <c r="BF45" s="230"/>
      <c r="BG45" s="230"/>
      <c r="BH45" s="230"/>
      <c r="BI45" s="234"/>
      <c r="BJ45" s="234"/>
      <c r="BK45" s="235" t="s">
        <v>200</v>
      </c>
      <c r="BL45" s="235"/>
      <c r="BM45" s="228" t="s">
        <v>293</v>
      </c>
      <c r="BN45" s="228"/>
      <c r="BO45" s="230"/>
      <c r="BP45" s="230"/>
      <c r="BQ45" s="230"/>
      <c r="BR45" s="234"/>
      <c r="BS45" s="234"/>
      <c r="BT45" s="234"/>
      <c r="BU45" s="236" t="s">
        <v>294</v>
      </c>
      <c r="BV45" s="236"/>
      <c r="BW45" s="229" t="s">
        <v>295</v>
      </c>
      <c r="BX45" s="229"/>
      <c r="BY45" s="229"/>
      <c r="BZ45" s="230"/>
      <c r="CA45" s="230"/>
      <c r="CB45" s="230"/>
      <c r="CC45" s="230"/>
      <c r="CD45" s="230"/>
      <c r="CE45" s="230"/>
      <c r="CF45" s="230"/>
      <c r="CG45" s="230"/>
      <c r="CH45" s="230"/>
      <c r="CI45" s="237"/>
    </row>
    <row r="65469" ht="12.75" customHeight="1" x14ac:dyDescent="0.25"/>
    <row r="65470" ht="12.75" customHeight="1" x14ac:dyDescent="0.25"/>
    <row r="65471" ht="12.75" customHeight="1" x14ac:dyDescent="0.25"/>
  </sheetData>
  <mergeCells count="109">
    <mergeCell ref="AR15:AS15"/>
    <mergeCell ref="AR16:AS16"/>
    <mergeCell ref="BH17:BI17"/>
    <mergeCell ref="T5:U25"/>
    <mergeCell ref="BQ21:BR21"/>
    <mergeCell ref="BL5:BM25"/>
    <mergeCell ref="AG5:AG40"/>
    <mergeCell ref="AJ27:AK27"/>
    <mergeCell ref="AR27:AS27"/>
    <mergeCell ref="AZ27:BA27"/>
    <mergeCell ref="BD5:BE32"/>
    <mergeCell ref="AN39:AO39"/>
    <mergeCell ref="AT5:AU5"/>
    <mergeCell ref="AT6:AU6"/>
    <mergeCell ref="AZ5:BA5"/>
    <mergeCell ref="AZ6:BA6"/>
    <mergeCell ref="AX30:AY30"/>
    <mergeCell ref="A44:B45"/>
    <mergeCell ref="BD39:BE39"/>
    <mergeCell ref="CB27:CC27"/>
    <mergeCell ref="CD35:CE35"/>
    <mergeCell ref="CD34:CE34"/>
    <mergeCell ref="CD33:CE33"/>
    <mergeCell ref="BZ35:CA35"/>
    <mergeCell ref="BZ34:CA34"/>
    <mergeCell ref="BQ27:BR27"/>
    <mergeCell ref="N27:O27"/>
    <mergeCell ref="V27:W27"/>
    <mergeCell ref="AD39:AE39"/>
    <mergeCell ref="AP42:AW42"/>
    <mergeCell ref="BZ33:CA33"/>
    <mergeCell ref="BQ36:BR36"/>
    <mergeCell ref="BQ37:BR37"/>
    <mergeCell ref="BQ38:BR38"/>
    <mergeCell ref="CB38:CC38"/>
    <mergeCell ref="CB37:CC37"/>
    <mergeCell ref="CB36:CC36"/>
    <mergeCell ref="BP27:BP40"/>
    <mergeCell ref="BS27:BS40"/>
    <mergeCell ref="AF5:AF40"/>
    <mergeCell ref="X14:Y14"/>
    <mergeCell ref="BP3:BZ3"/>
    <mergeCell ref="CA3:CI3"/>
    <mergeCell ref="BH42:BO42"/>
    <mergeCell ref="AX42:BG42"/>
    <mergeCell ref="AX3:BG3"/>
    <mergeCell ref="BH3:BO3"/>
    <mergeCell ref="CH7:CI7"/>
    <mergeCell ref="CH8:CI8"/>
    <mergeCell ref="CH13:CI13"/>
    <mergeCell ref="CH19:CI19"/>
    <mergeCell ref="CH24:CI24"/>
    <mergeCell ref="CB19:CC19"/>
    <mergeCell ref="BV18:BW18"/>
    <mergeCell ref="BV17:BW17"/>
    <mergeCell ref="BX21:BY21"/>
    <mergeCell ref="BX22:BY22"/>
    <mergeCell ref="BX23:BY23"/>
    <mergeCell ref="BQ23:BR23"/>
    <mergeCell ref="BQ22:BR22"/>
    <mergeCell ref="CH40:CI40"/>
    <mergeCell ref="CF36:CG36"/>
    <mergeCell ref="CF37:CG37"/>
    <mergeCell ref="CF38:CG38"/>
    <mergeCell ref="BP5:BP25"/>
    <mergeCell ref="A1:CI2"/>
    <mergeCell ref="A3:A4"/>
    <mergeCell ref="B3:B4"/>
    <mergeCell ref="C3:I3"/>
    <mergeCell ref="AA3:AG3"/>
    <mergeCell ref="BP42:BZ42"/>
    <mergeCell ref="CA42:CI42"/>
    <mergeCell ref="AA42:AG42"/>
    <mergeCell ref="A31:A32"/>
    <mergeCell ref="A41:B41"/>
    <mergeCell ref="C42:I42"/>
    <mergeCell ref="A33:A40"/>
    <mergeCell ref="A21:A26"/>
    <mergeCell ref="A17:A20"/>
    <mergeCell ref="A27:A30"/>
    <mergeCell ref="A14:A16"/>
    <mergeCell ref="A5:A13"/>
    <mergeCell ref="R42:Z42"/>
    <mergeCell ref="AH42:AO42"/>
    <mergeCell ref="J42:Q42"/>
    <mergeCell ref="J3:Q3"/>
    <mergeCell ref="R3:Z3"/>
    <mergeCell ref="AH3:AO3"/>
    <mergeCell ref="AP3:AW3"/>
    <mergeCell ref="BT38:BU38"/>
    <mergeCell ref="CH9:CI9"/>
    <mergeCell ref="CH10:CI10"/>
    <mergeCell ref="BB28:BC28"/>
    <mergeCell ref="BN33:BO33"/>
    <mergeCell ref="BN34:BO34"/>
    <mergeCell ref="BN35:BO35"/>
    <mergeCell ref="BL27:BM35"/>
    <mergeCell ref="BT36:BU36"/>
    <mergeCell ref="BT37:BU37"/>
    <mergeCell ref="BS5:BS25"/>
    <mergeCell ref="BJ7:BK7"/>
    <mergeCell ref="BJ8:BK8"/>
    <mergeCell ref="BH18:BI18"/>
    <mergeCell ref="CF11:CG11"/>
    <mergeCell ref="CF12:CG12"/>
    <mergeCell ref="BX24:BY24"/>
    <mergeCell ref="BX25:BY25"/>
    <mergeCell ref="BF14:BG14"/>
    <mergeCell ref="BF15:BG15"/>
  </mergeCells>
  <conditionalFormatting sqref="C33:AE38 CH36:CI38 C39:AD39 BU39:CI39 C40:AE40">
    <cfRule type="containsText" dxfId="74" priority="58" operator="containsText" text="N">
      <formula>NOT(ISERROR(SEARCH("N",C33)))</formula>
    </cfRule>
    <cfRule type="containsText" dxfId="73" priority="57" operator="containsText" text="L">
      <formula>NOT(ISERROR(SEARCH("L",C33)))</formula>
    </cfRule>
    <cfRule type="containsText" dxfId="72" priority="56" operator="containsText" text="EN">
      <formula>NOT(ISERROR(SEARCH("EN",C33)))</formula>
    </cfRule>
  </conditionalFormatting>
  <conditionalFormatting sqref="AH5:AH29">
    <cfRule type="containsText" dxfId="71" priority="89" operator="containsText" text="TN">
      <formula>NOT(ISERROR(SEARCH("TN",AH5)))</formula>
    </cfRule>
  </conditionalFormatting>
  <conditionalFormatting sqref="AH5:AH30">
    <cfRule type="containsText" dxfId="70" priority="94" operator="containsText" text="N">
      <formula>NOT(ISERROR(SEARCH("N",AH5)))</formula>
    </cfRule>
  </conditionalFormatting>
  <conditionalFormatting sqref="AH5:AH32">
    <cfRule type="containsText" dxfId="69" priority="92" operator="containsText" text="CP">
      <formula>NOT(ISERROR(SEARCH("CP",AH5)))</formula>
    </cfRule>
    <cfRule type="beginsWith" dxfId="68" priority="91" operator="beginsWith" text="T">
      <formula>LEFT(AH5,LEN("T"))="T"</formula>
    </cfRule>
    <cfRule type="containsText" dxfId="67" priority="90" operator="containsText" text="D">
      <formula>NOT(ISERROR(SEARCH("D",AH5)))</formula>
    </cfRule>
    <cfRule type="containsText" dxfId="66" priority="93" operator="containsText" text="L">
      <formula>NOT(ISERROR(SEARCH("L",AH5)))</formula>
    </cfRule>
  </conditionalFormatting>
  <conditionalFormatting sqref="AH33:AH40">
    <cfRule type="containsText" dxfId="65" priority="44" operator="containsText" text="EN">
      <formula>NOT(ISERROR(SEARCH("EN",AH33)))</formula>
    </cfRule>
    <cfRule type="containsText" dxfId="64" priority="46" operator="containsText" text="N">
      <formula>NOT(ISERROR(SEARCH("N",AH33)))</formula>
    </cfRule>
    <cfRule type="containsText" dxfId="63" priority="45" operator="containsText" text="L">
      <formula>NOT(ISERROR(SEARCH("L",AH33)))</formula>
    </cfRule>
  </conditionalFormatting>
  <conditionalFormatting sqref="AI39:AN39">
    <cfRule type="containsText" dxfId="62" priority="19" operator="containsText" text="N">
      <formula>NOT(ISERROR(SEARCH("N",AI39)))</formula>
    </cfRule>
    <cfRule type="containsText" dxfId="61" priority="17" operator="containsText" text="EN">
      <formula>NOT(ISERROR(SEARCH("EN",AI39)))</formula>
    </cfRule>
    <cfRule type="containsText" dxfId="60" priority="18" operator="containsText" text="L">
      <formula>NOT(ISERROR(SEARCH("L",AI39)))</formula>
    </cfRule>
  </conditionalFormatting>
  <conditionalFormatting sqref="AI5:AT6">
    <cfRule type="beginsWith" dxfId="59" priority="97" operator="beginsWith" text="T">
      <formula>LEFT(AI5,LEN("T"))="T"</formula>
    </cfRule>
    <cfRule type="containsText" dxfId="58" priority="98" operator="containsText" text="CP">
      <formula>NOT(ISERROR(SEARCH("CP",AI5)))</formula>
    </cfRule>
    <cfRule type="containsText" dxfId="57" priority="99" operator="containsText" text="L">
      <formula>NOT(ISERROR(SEARCH("L",AI5)))</formula>
    </cfRule>
    <cfRule type="containsText" dxfId="56" priority="100" operator="containsText" text="N">
      <formula>NOT(ISERROR(SEARCH("N",AI5)))</formula>
    </cfRule>
    <cfRule type="containsText" dxfId="55" priority="95" operator="containsText" text="TN">
      <formula>NOT(ISERROR(SEARCH("TN",AI5)))</formula>
    </cfRule>
    <cfRule type="containsText" dxfId="54" priority="96" operator="containsText" text="D">
      <formula>NOT(ISERROR(SEARCH("D",AI5)))</formula>
    </cfRule>
  </conditionalFormatting>
  <conditionalFormatting sqref="AI17:BC26">
    <cfRule type="containsText" dxfId="53" priority="64" operator="containsText" text="N">
      <formula>NOT(ISERROR(SEARCH("N",AI17)))</formula>
    </cfRule>
    <cfRule type="containsText" dxfId="52" priority="63" operator="containsText" text="L">
      <formula>NOT(ISERROR(SEARCH("L",AI17)))</formula>
    </cfRule>
    <cfRule type="containsText" dxfId="51" priority="62" operator="containsText" text="CP">
      <formula>NOT(ISERROR(SEARCH("CP",AI17)))</formula>
    </cfRule>
    <cfRule type="containsText" dxfId="50" priority="60" operator="containsText" text="D">
      <formula>NOT(ISERROR(SEARCH("D",AI17)))</formula>
    </cfRule>
    <cfRule type="beginsWith" dxfId="49" priority="61" operator="beginsWith" text="T">
      <formula>LEFT(AI17,LEN("T"))="T"</formula>
    </cfRule>
    <cfRule type="containsText" dxfId="48" priority="59" operator="containsText" text="TN">
      <formula>NOT(ISERROR(SEARCH("TN",AI17)))</formula>
    </cfRule>
  </conditionalFormatting>
  <conditionalFormatting sqref="AI36:BC38">
    <cfRule type="containsText" dxfId="47" priority="23" operator="containsText" text="EN">
      <formula>NOT(ISERROR(SEARCH("EN",AI36)))</formula>
    </cfRule>
    <cfRule type="containsText" dxfId="46" priority="24" operator="containsText" text="L">
      <formula>NOT(ISERROR(SEARCH("L",AI36)))</formula>
    </cfRule>
    <cfRule type="containsText" dxfId="45" priority="25" operator="containsText" text="N">
      <formula>NOT(ISERROR(SEARCH("N",AI36)))</formula>
    </cfRule>
  </conditionalFormatting>
  <conditionalFormatting sqref="AI33:BD35">
    <cfRule type="containsText" dxfId="44" priority="49" operator="containsText" text="N">
      <formula>NOT(ISERROR(SEARCH("N",AI33)))</formula>
    </cfRule>
    <cfRule type="containsText" dxfId="43" priority="48" operator="containsText" text="L">
      <formula>NOT(ISERROR(SEARCH("L",AI33)))</formula>
    </cfRule>
    <cfRule type="containsText" dxfId="42" priority="47" operator="containsText" text="EN">
      <formula>NOT(ISERROR(SEARCH("EN",AI33)))</formula>
    </cfRule>
  </conditionalFormatting>
  <conditionalFormatting sqref="AP39:BD39 AI40:BC40">
    <cfRule type="containsText" dxfId="41" priority="51" operator="containsText" text="L">
      <formula>NOT(ISERROR(SEARCH("L",AI39)))</formula>
    </cfRule>
    <cfRule type="containsText" dxfId="40" priority="50" operator="containsText" text="EN">
      <formula>NOT(ISERROR(SEARCH("EN",AI39)))</formula>
    </cfRule>
    <cfRule type="containsText" dxfId="39" priority="52" operator="containsText" text="N">
      <formula>NOT(ISERROR(SEARCH("N",AI39)))</formula>
    </cfRule>
  </conditionalFormatting>
  <conditionalFormatting sqref="AV30:AX30">
    <cfRule type="containsText" dxfId="38" priority="1" operator="containsText" text="TN">
      <formula>NOT(ISERROR(SEARCH("TN",AV30)))</formula>
    </cfRule>
  </conditionalFormatting>
  <conditionalFormatting sqref="AV5:AZ6 BB5:BC6 BF5:BK6 BT5:CI6 V5:AE13 BQ5:BR20 C5:S25 BN5:BO29 BF7:BJ8 BT7:CH10 AI7:BC14 BF9:BK13 BT11:CF12 CH11:CI12 BT13:CH13 V14:X14 Z14:AE14 BF14:BF15 BH14:BK15 BT14:CI16 AI15:AR16 AT15:BC16 V15:AE25 BF16:BK16 BF17:BH18 BJ17:BK18 BT17:BV18 BX17:CI18 BT19:CB19 CD19:CH19 BF19:BK29 BT20:CI20 BQ21:BQ23 BT21:BX23 BZ21:CI23 BT24:BU24 BZ24:CH24 BV24:BX25 BQ24:BR26 BZ25:CI25 C26:AE26 BT26:CI26 C27:N27 P27:V27 X27:AE27 AI27:AJ27 AL27:AR27 AT27:AZ27 BB27:BC27 BQ27 BT27:CB27 CD27:CI27 AI28:BB28 C28:AE29 BQ28:BR29 BT28:CI29 AI29:AX29 AZ29:BC29">
    <cfRule type="containsText" dxfId="37" priority="167" operator="containsText" text="TN">
      <formula>NOT(ISERROR(SEARCH("TN",C5)))</formula>
    </cfRule>
  </conditionalFormatting>
  <conditionalFormatting sqref="AV5:AZ6 BB5:BC6 BF5:BK6 BT5:CI6 V5:AE13 BQ5:BR20 C5:S25 BN5:BO30 BF7:BJ8 BT7:CH10 AI7:BC14 BF9:BK13 BT11:CF12 CH11:CI12 BT13:CH13 V14:X14 Z14:AE14 BF14:BF15 BH14:BK15 BT14:CI16 AI15:AR16 AT15:BC16 V15:AE25 BF16:BK16 BF17:BH18 BJ17:BK18 BT17:BV18 BX17:CI18 BT19:CB19 CD19:CH19 BF19:BK30 BT20:CI20 BQ21:BQ23 BZ21:CI23 BT21:BX25 BZ24:CH24 BQ24:BR26 BZ25:CI25 C26:AE26 BT26:CI26 C27:N27 P27:V27 X27:AE27 AI27:AJ27 AL27:AR27 AT27:AZ27 BB27:BC27 BQ27 BT27:CB27 CD27:CI27 AI28:BB28 C28:AE30 BQ28:BR30 BT28:CI30 AI29:AX30 AZ29:BC30">
    <cfRule type="containsText" dxfId="36" priority="172" operator="containsText" text="N">
      <formula>NOT(ISERROR(SEARCH("N",C5)))</formula>
    </cfRule>
  </conditionalFormatting>
  <conditionalFormatting sqref="AV5:AZ6 BB5:BC6 BF5:BK6 BT5:CI6 V5:AE13 BQ5:BR20 C5:S25 BN5:BO32 BF7:BJ8 BT7:CH10 AI7:BC14 BF9:BK13 BT11:CF12 CH11:CI12 BT13:CH13 V14:X14 Z14:AE14 BF14:BF15 BH14:BK15 BT14:CI16 AI15:AR16 AT15:BC16 V15:AE25 BF16:BK16 BF17:BH18 BJ17:BK18 BT17:BV18 BX17:CI18 BT19:CB19 CD19:CH19 BF19:BK32 BT20:CI20 BQ21:BQ23 BZ21:CI23 BT21:BX25 BZ24:CH24 BQ24:BR26 BZ25:CI25 C26:AE26 BT26:CI26 C27:N27 P27:V27 X27:AE27 AI27:AJ27 AL27:AR27 AT27:AZ27 BB27:BC27 BQ27 BT27:CB27 CD27:CI27 AI28:BB28 C28:AE32 BQ28:BR32 BT28:CI32 AI29:AX30 AZ29:BC30 AI31:BC32">
    <cfRule type="beginsWith" dxfId="35" priority="169" operator="beginsWith" text="T">
      <formula>LEFT(C5,LEN("T"))="T"</formula>
    </cfRule>
    <cfRule type="containsText" dxfId="34" priority="168" operator="containsText" text="D">
      <formula>NOT(ISERROR(SEARCH("D",C5)))</formula>
    </cfRule>
    <cfRule type="containsText" dxfId="33" priority="170" operator="containsText" text="CP">
      <formula>NOT(ISERROR(SEARCH("CP",C5)))</formula>
    </cfRule>
    <cfRule type="containsText" dxfId="32" priority="171" operator="containsText" text="L">
      <formula>NOT(ISERROR(SEARCH("L",C5)))</formula>
    </cfRule>
  </conditionalFormatting>
  <conditionalFormatting sqref="BF33:BK40">
    <cfRule type="containsText" dxfId="31" priority="41" operator="containsText" text="EN">
      <formula>NOT(ISERROR(SEARCH("EN",BF33)))</formula>
    </cfRule>
    <cfRule type="containsText" dxfId="30" priority="43" operator="containsText" text="N">
      <formula>NOT(ISERROR(SEARCH("N",BF33)))</formula>
    </cfRule>
    <cfRule type="containsText" dxfId="29" priority="42" operator="containsText" text="L">
      <formula>NOT(ISERROR(SEARCH("L",BF33)))</formula>
    </cfRule>
  </conditionalFormatting>
  <conditionalFormatting sqref="BL36:BL38">
    <cfRule type="containsText" dxfId="28" priority="13" operator="containsText" text="N">
      <formula>NOT(ISERROR(SEARCH("N",BL36)))</formula>
    </cfRule>
    <cfRule type="containsText" dxfId="27" priority="11" operator="containsText" text="EN">
      <formula>NOT(ISERROR(SEARCH("EN",BL36)))</formula>
    </cfRule>
    <cfRule type="containsText" dxfId="26" priority="12" operator="containsText" text="L">
      <formula>NOT(ISERROR(SEARCH("L",BL36)))</formula>
    </cfRule>
  </conditionalFormatting>
  <conditionalFormatting sqref="BN33:BN35">
    <cfRule type="containsText" dxfId="25" priority="2" operator="containsText" text="EN">
      <formula>NOT(ISERROR(SEARCH("EN",BN33)))</formula>
    </cfRule>
    <cfRule type="containsText" dxfId="24" priority="3" operator="containsText" text="L">
      <formula>NOT(ISERROR(SEARCH("L",BN33)))</formula>
    </cfRule>
    <cfRule type="containsText" dxfId="23" priority="4" operator="containsText" text="N">
      <formula>NOT(ISERROR(SEARCH("N",BN33)))</formula>
    </cfRule>
  </conditionalFormatting>
  <conditionalFormatting sqref="BN36:BO40">
    <cfRule type="containsText" dxfId="22" priority="38" operator="containsText" text="EN">
      <formula>NOT(ISERROR(SEARCH("EN",BN36)))</formula>
    </cfRule>
    <cfRule type="containsText" dxfId="21" priority="40" operator="containsText" text="N">
      <formula>NOT(ISERROR(SEARCH("N",BN36)))</formula>
    </cfRule>
    <cfRule type="containsText" dxfId="20" priority="39" operator="containsText" text="L">
      <formula>NOT(ISERROR(SEARCH("L",BN36)))</formula>
    </cfRule>
  </conditionalFormatting>
  <conditionalFormatting sqref="BQ36:BQ38">
    <cfRule type="containsText" dxfId="19" priority="6" operator="containsText" text="L">
      <formula>NOT(ISERROR(SEARCH("L",BQ36)))</formula>
    </cfRule>
    <cfRule type="containsText" dxfId="18" priority="5" operator="containsText" text="EN">
      <formula>NOT(ISERROR(SEARCH("EN",BQ36)))</formula>
    </cfRule>
    <cfRule type="containsText" dxfId="17" priority="7" operator="containsText" text="N">
      <formula>NOT(ISERROR(SEARCH("N",BQ36)))</formula>
    </cfRule>
  </conditionalFormatting>
  <conditionalFormatting sqref="BQ33:BR35 BQ39:BR40">
    <cfRule type="containsText" dxfId="16" priority="36" operator="containsText" text="L">
      <formula>NOT(ISERROR(SEARCH("L",BQ33)))</formula>
    </cfRule>
    <cfRule type="containsText" dxfId="15" priority="35" operator="containsText" text="EN">
      <formula>NOT(ISERROR(SEARCH("EN",BQ33)))</formula>
    </cfRule>
    <cfRule type="containsText" dxfId="14" priority="37" operator="containsText" text="N">
      <formula>NOT(ISERROR(SEARCH("N",BQ33)))</formula>
    </cfRule>
  </conditionalFormatting>
  <conditionalFormatting sqref="BT36:BT40">
    <cfRule type="containsText" dxfId="13" priority="30" operator="containsText" text="L">
      <formula>NOT(ISERROR(SEARCH("L",BT36)))</formula>
    </cfRule>
    <cfRule type="containsText" dxfId="12" priority="29" operator="containsText" text="EN">
      <formula>NOT(ISERROR(SEARCH("EN",BT36)))</formula>
    </cfRule>
    <cfRule type="containsText" dxfId="11" priority="31" operator="containsText" text="N">
      <formula>NOT(ISERROR(SEARCH("N",BT36)))</formula>
    </cfRule>
  </conditionalFormatting>
  <conditionalFormatting sqref="BT33:BZ35 CB33:CD35 CF33:CI35 BV36:CB38">
    <cfRule type="containsText" dxfId="10" priority="179" operator="containsText" text="EN">
      <formula>NOT(ISERROR(SEARCH("EN",BT33)))</formula>
    </cfRule>
    <cfRule type="containsText" dxfId="9" priority="180" operator="containsText" text="L">
      <formula>NOT(ISERROR(SEARCH("L",BT33)))</formula>
    </cfRule>
    <cfRule type="containsText" dxfId="8" priority="181" operator="containsText" text="N">
      <formula>NOT(ISERROR(SEARCH("N",BT33)))</formula>
    </cfRule>
  </conditionalFormatting>
  <conditionalFormatting sqref="BU40:CH40">
    <cfRule type="containsText" dxfId="7" priority="16" operator="containsText" text="N">
      <formula>NOT(ISERROR(SEARCH("N",BU40)))</formula>
    </cfRule>
    <cfRule type="containsText" dxfId="6" priority="15" operator="containsText" text="L">
      <formula>NOT(ISERROR(SEARCH("L",BU40)))</formula>
    </cfRule>
    <cfRule type="containsText" dxfId="5" priority="14" operator="containsText" text="EN">
      <formula>NOT(ISERROR(SEARCH("EN",BU40)))</formula>
    </cfRule>
  </conditionalFormatting>
  <conditionalFormatting sqref="CD36:CF38">
    <cfRule type="containsText" dxfId="4" priority="20" operator="containsText" text="EN">
      <formula>NOT(ISERROR(SEARCH("EN",CD36)))</formula>
    </cfRule>
    <cfRule type="containsText" dxfId="3" priority="22" operator="containsText" text="N">
      <formula>NOT(ISERROR(SEARCH("N",CD36)))</formula>
    </cfRule>
    <cfRule type="containsText" dxfId="2" priority="21" operator="containsText" text="L">
      <formula>NOT(ISERROR(SEARCH("L",CD36)))</formula>
    </cfRule>
  </conditionalFormatting>
  <pageMargins left="1" right="1" top="1" bottom="1" header="0.5" footer="0.5"/>
  <pageSetup paperSize="9" scale="48" orientation="landscape" r:id="rId1"/>
  <colBreaks count="1" manualBreakCount="1">
    <brk id="4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B1:M147"/>
  <sheetViews>
    <sheetView workbookViewId="0">
      <pane ySplit="1" topLeftCell="A2" activePane="bottomLeft" state="frozen"/>
      <selection pane="bottomLeft" activeCell="G28" sqref="G28"/>
    </sheetView>
  </sheetViews>
  <sheetFormatPr baseColWidth="10" defaultRowHeight="15" x14ac:dyDescent="0.25"/>
  <cols>
    <col min="1" max="1" width="11.42578125" style="38"/>
    <col min="2" max="2" width="20.7109375" style="38" customWidth="1"/>
    <col min="3" max="3" width="27.140625" style="436" bestFit="1" customWidth="1"/>
    <col min="4" max="16384" width="11.42578125" style="38"/>
  </cols>
  <sheetData>
    <row r="1" spans="2:13" x14ac:dyDescent="0.25">
      <c r="H1" s="38">
        <v>2</v>
      </c>
      <c r="I1" s="38">
        <v>3</v>
      </c>
      <c r="J1" s="38">
        <v>4</v>
      </c>
      <c r="K1" s="38">
        <v>5</v>
      </c>
      <c r="L1" s="38">
        <v>6</v>
      </c>
      <c r="M1" s="38">
        <v>7</v>
      </c>
    </row>
    <row r="3" spans="2:13" x14ac:dyDescent="0.25">
      <c r="B3" s="38" t="s">
        <v>190</v>
      </c>
      <c r="C3" s="436" t="s">
        <v>191</v>
      </c>
    </row>
    <row r="4" spans="2:13" x14ac:dyDescent="0.25">
      <c r="B4" s="38" t="s">
        <v>19</v>
      </c>
      <c r="C4" s="436">
        <f>IF(VLOOKUP(B4,Tableau2024_2025[[INDIVIDUEL]:[FN]],H$1,0)="","",VLOOKUP(B4,Tableau2024_2025[[INDIVIDUEL]:[FN]],H$1,0))</f>
        <v>45556</v>
      </c>
    </row>
    <row r="5" spans="2:13" x14ac:dyDescent="0.25">
      <c r="B5" s="38" t="s">
        <v>26</v>
      </c>
      <c r="C5" s="436">
        <f>IF(VLOOKUP(B5,Tableau2024_2025[[INDIVIDUEL]:[FN]],H$1,0)="","",VLOOKUP(B5,Tableau2024_2025[[INDIVIDUEL]:[FN]],H$1,0))</f>
        <v>45556</v>
      </c>
    </row>
    <row r="6" spans="2:13" x14ac:dyDescent="0.25">
      <c r="B6" s="38" t="s">
        <v>68</v>
      </c>
      <c r="C6" s="436">
        <f>IF(VLOOKUP(B6,Tableau2024_2025[[INDIVIDUEL]:[FN]],H$1,0)="","",VLOOKUP(B6,Tableau2024_2025[[INDIVIDUEL]:[FN]],H$1,0))</f>
        <v>45563</v>
      </c>
    </row>
    <row r="7" spans="2:13" x14ac:dyDescent="0.25">
      <c r="B7" s="38" t="s">
        <v>82</v>
      </c>
      <c r="C7" s="436">
        <f>IF(VLOOKUP(B7,Tableau2024_2025[[INDIVIDUEL]:[FN]],H$1,0)="","",VLOOKUP(B7,Tableau2024_2025[[INDIVIDUEL]:[FN]],H$1,0))</f>
        <v>45563</v>
      </c>
    </row>
    <row r="8" spans="2:13" x14ac:dyDescent="0.25">
      <c r="B8" s="38" t="s">
        <v>94</v>
      </c>
      <c r="C8" s="436">
        <f>IF(VLOOKUP(B8,Tableau2024_2025[[INDIVIDUEL]:[FN]],H$1,0)="","",VLOOKUP(B8,Tableau2024_2025[[INDIVIDUEL]:[FN]],H$1,0))</f>
        <v>45563</v>
      </c>
    </row>
    <row r="9" spans="2:13" x14ac:dyDescent="0.25">
      <c r="B9" s="38" t="s">
        <v>75</v>
      </c>
      <c r="C9" s="436">
        <f>IF(VLOOKUP(B9,Tableau2024_2025[[INDIVIDUEL]:[FN]],H$1,0)="","",VLOOKUP(B9,Tableau2024_2025[[INDIVIDUEL]:[FN]],H$1,0))</f>
        <v>45564</v>
      </c>
    </row>
    <row r="10" spans="2:13" x14ac:dyDescent="0.25">
      <c r="B10" s="38" t="s">
        <v>89</v>
      </c>
      <c r="C10" s="436">
        <f>IF(VLOOKUP(B10,Tableau2024_2025[[INDIVIDUEL]:[FN]],H$1,0)="","",VLOOKUP(B10,Tableau2024_2025[[INDIVIDUEL]:[FN]],H$1,0))</f>
        <v>45564</v>
      </c>
    </row>
    <row r="11" spans="2:13" x14ac:dyDescent="0.25">
      <c r="B11" s="38" t="s">
        <v>5</v>
      </c>
      <c r="C11" s="436">
        <f>IF(VLOOKUP(B11,Tableau2024_2025[[INDIVIDUEL]:[FN]],H$1,0)="","",VLOOKUP(B11,Tableau2024_2025[[INDIVIDUEL]:[FN]],H$1,0))</f>
        <v>45571</v>
      </c>
    </row>
    <row r="12" spans="2:13" x14ac:dyDescent="0.25">
      <c r="B12" s="38" t="s">
        <v>12</v>
      </c>
      <c r="C12" s="436">
        <f>IF(VLOOKUP(B12,Tableau2024_2025[[INDIVIDUEL]:[FN]],H$1,0)="","",VLOOKUP(B12,Tableau2024_2025[[INDIVIDUEL]:[FN]],H$1,0))</f>
        <v>45571</v>
      </c>
    </row>
    <row r="13" spans="2:13" x14ac:dyDescent="0.25">
      <c r="B13" s="38" t="s">
        <v>106</v>
      </c>
      <c r="C13" s="436">
        <f>IF(VLOOKUP(B13,Tableau2024_2025[[INDIVIDUEL]:[FN]],H$1,0)="","",VLOOKUP(B13,Tableau2024_2025[[INDIVIDUEL]:[FN]],H$1,0))</f>
        <v>45578</v>
      </c>
    </row>
    <row r="14" spans="2:13" x14ac:dyDescent="0.25">
      <c r="B14" s="38" t="s">
        <v>19</v>
      </c>
      <c r="C14" s="436">
        <f>IF(VLOOKUP(B14,Tableau2024_2025[[INDIVIDUEL]:[FN]],I$1,0)="","",VLOOKUP(B14,Tableau2024_2025[[INDIVIDUEL]:[FN]],I$1,0))</f>
        <v>45584</v>
      </c>
    </row>
    <row r="15" spans="2:13" x14ac:dyDescent="0.25">
      <c r="B15" s="38" t="s">
        <v>26</v>
      </c>
      <c r="C15" s="436">
        <f>IF(VLOOKUP(B15,Tableau2024_2025[[INDIVIDUEL]:[FN]],I$1,0)="","",VLOOKUP(B15,Tableau2024_2025[[INDIVIDUEL]:[FN]],I$1,0))</f>
        <v>45584</v>
      </c>
    </row>
    <row r="16" spans="2:13" x14ac:dyDescent="0.25">
      <c r="B16" s="38" t="s">
        <v>5</v>
      </c>
      <c r="C16" s="436">
        <f>IF(VLOOKUP(B16,Tableau2024_2025[[INDIVIDUEL]:[FN]],I$1,0)="","",VLOOKUP(B16,Tableau2024_2025[[INDIVIDUEL]:[FN]],I$1,0))</f>
        <v>45585</v>
      </c>
    </row>
    <row r="17" spans="2:3" x14ac:dyDescent="0.25">
      <c r="B17" s="38" t="s">
        <v>12</v>
      </c>
      <c r="C17" s="436">
        <f>IF(VLOOKUP(B17,Tableau2024_2025[[INDIVIDUEL]:[FN]],I$1,0)="","",VLOOKUP(B17,Tableau2024_2025[[INDIVIDUEL]:[FN]],I$1,0))</f>
        <v>45585</v>
      </c>
    </row>
    <row r="18" spans="2:3" x14ac:dyDescent="0.25">
      <c r="B18" s="38" t="s">
        <v>75</v>
      </c>
      <c r="C18" s="436">
        <f>IF(VLOOKUP(B18,Tableau2024_2025[[INDIVIDUEL]:[FN]],I$1,0)="","",VLOOKUP(B18,Tableau2024_2025[[INDIVIDUEL]:[FN]],I$1,0))</f>
        <v>45591</v>
      </c>
    </row>
    <row r="19" spans="2:3" x14ac:dyDescent="0.25">
      <c r="B19" s="38" t="s">
        <v>89</v>
      </c>
      <c r="C19" s="436">
        <f>IF(VLOOKUP(B19,Tableau2024_2025[[INDIVIDUEL]:[FN]],I$1,0)="","",VLOOKUP(B19,Tableau2024_2025[[INDIVIDUEL]:[FN]],I$1,0))</f>
        <v>45591</v>
      </c>
    </row>
    <row r="20" spans="2:3" x14ac:dyDescent="0.25">
      <c r="B20" s="38" t="s">
        <v>100</v>
      </c>
      <c r="C20" s="436">
        <f>IF(VLOOKUP(B20,Tableau2024_2025[[INDIVIDUEL]:[FN]],H$1,0)="","",VLOOKUP(B20,Tableau2024_2025[[INDIVIDUEL]:[FN]],H$1,0))</f>
        <v>45592</v>
      </c>
    </row>
    <row r="21" spans="2:3" x14ac:dyDescent="0.25">
      <c r="B21" s="38" t="s">
        <v>68</v>
      </c>
      <c r="C21" s="436">
        <f>IF(VLOOKUP(B21,Tableau2024_2025[[INDIVIDUEL]:[FN]],I$1,0)="","",VLOOKUP(B21,Tableau2024_2025[[INDIVIDUEL]:[FN]],I$1,0))</f>
        <v>45592</v>
      </c>
    </row>
    <row r="22" spans="2:3" x14ac:dyDescent="0.25">
      <c r="B22" s="38" t="s">
        <v>82</v>
      </c>
      <c r="C22" s="436">
        <f>IF(VLOOKUP(B22,Tableau2024_2025[[INDIVIDUEL]:[FN]],I$1,0)="","",VLOOKUP(B22,Tableau2024_2025[[INDIVIDUEL]:[FN]],I$1,0))</f>
        <v>45592</v>
      </c>
    </row>
    <row r="23" spans="2:3" x14ac:dyDescent="0.25">
      <c r="B23" s="38" t="s">
        <v>94</v>
      </c>
      <c r="C23" s="436">
        <f>IF(VLOOKUP(B23,Tableau2024_2025[[INDIVIDUEL]:[FN]],I$1,0)="","",VLOOKUP(B23,Tableau2024_2025[[INDIVIDUEL]:[FN]],I$1,0))</f>
        <v>45592</v>
      </c>
    </row>
    <row r="24" spans="2:3" x14ac:dyDescent="0.25">
      <c r="B24" s="38" t="s">
        <v>40</v>
      </c>
      <c r="C24" s="436">
        <f>IF(VLOOKUP(B24,Tableau2024_2025[[INDIVIDUEL]:[FN]],H$1,0)="","",VLOOKUP(B24,Tableau2024_2025[[INDIVIDUEL]:[FN]],H$1,0))</f>
        <v>45598</v>
      </c>
    </row>
    <row r="25" spans="2:3" x14ac:dyDescent="0.25">
      <c r="B25" s="38" t="s">
        <v>47</v>
      </c>
      <c r="C25" s="436">
        <f>IF(VLOOKUP(B25,Tableau2024_2025[[INDIVIDUEL]:[FN]],H$1,0)="","",VLOOKUP(B25,Tableau2024_2025[[INDIVIDUEL]:[FN]],H$1,0))</f>
        <v>45598</v>
      </c>
    </row>
    <row r="26" spans="2:3" x14ac:dyDescent="0.25">
      <c r="B26" s="38" t="s">
        <v>54</v>
      </c>
      <c r="C26" s="436">
        <f>IF(VLOOKUP(B26,Tableau2024_2025[[INDIVIDUEL]:[FN]],H$1,0)="","",VLOOKUP(B26,Tableau2024_2025[[INDIVIDUEL]:[FN]],H$1,0))</f>
        <v>45598</v>
      </c>
    </row>
    <row r="27" spans="2:3" x14ac:dyDescent="0.25">
      <c r="B27" s="38" t="s">
        <v>5</v>
      </c>
      <c r="C27" s="436">
        <f>IF(VLOOKUP(B27,Tableau2024_2025[[INDIVIDUEL]:[FN]],J$1,0)="","",VLOOKUP(B27,Tableau2024_2025[[INDIVIDUEL]:[FN]],J$1,0))</f>
        <v>45599</v>
      </c>
    </row>
    <row r="28" spans="2:3" x14ac:dyDescent="0.25">
      <c r="B28" s="38" t="s">
        <v>12</v>
      </c>
      <c r="C28" s="436">
        <f>IF(VLOOKUP(B28,Tableau2024_2025[[INDIVIDUEL]:[FN]],J$1,0)="","",VLOOKUP(B28,Tableau2024_2025[[INDIVIDUEL]:[FN]],J$1,0))</f>
        <v>45599</v>
      </c>
    </row>
    <row r="29" spans="2:3" x14ac:dyDescent="0.25">
      <c r="B29" s="38" t="s">
        <v>106</v>
      </c>
      <c r="C29" s="436">
        <f>IF(VLOOKUP(B29,Tableau2024_2025[[INDIVIDUEL]:[FN]],I$1,0)="","",VLOOKUP(B29,Tableau2024_2025[[INDIVIDUEL]:[FN]],I$1,0))</f>
        <v>45613</v>
      </c>
    </row>
    <row r="30" spans="2:3" x14ac:dyDescent="0.25">
      <c r="B30" s="38" t="s">
        <v>19</v>
      </c>
      <c r="C30" s="436">
        <f>IF(VLOOKUP(B30,Tableau2024_2025[[INDIVIDUEL]:[FN]],J$1,0)="","",VLOOKUP(B30,Tableau2024_2025[[INDIVIDUEL]:[FN]],J$1,0))</f>
        <v>45619</v>
      </c>
    </row>
    <row r="31" spans="2:3" x14ac:dyDescent="0.25">
      <c r="B31" s="38" t="s">
        <v>26</v>
      </c>
      <c r="C31" s="436">
        <f>IF(VLOOKUP(B31,Tableau2024_2025[[INDIVIDUEL]:[FN]],J$1,0)="","",VLOOKUP(B31,Tableau2024_2025[[INDIVIDUEL]:[FN]],J$1,0))</f>
        <v>45619</v>
      </c>
    </row>
    <row r="32" spans="2:3" x14ac:dyDescent="0.25">
      <c r="B32" s="38" t="s">
        <v>132</v>
      </c>
      <c r="C32" s="436">
        <f>IF(VLOOKUP(B32,Tableau2024_2025[[INDIVIDUEL]:[FN]],H$1,0)="","",VLOOKUP(B32,Tableau2024_2025[[INDIVIDUEL]:[FN]],H$1,0))</f>
        <v>45620</v>
      </c>
    </row>
    <row r="33" spans="2:3" x14ac:dyDescent="0.25">
      <c r="B33" s="38" t="s">
        <v>5</v>
      </c>
      <c r="C33" s="436">
        <f>IF(VLOOKUP(B33,Tableau2024_2025[[INDIVIDUEL]:[FN]],L$1,0)="","",VLOOKUP(B33,Tableau2024_2025[[INDIVIDUEL]:[FN]],L$1,0))</f>
        <v>45620</v>
      </c>
    </row>
    <row r="34" spans="2:3" x14ac:dyDescent="0.25">
      <c r="B34" s="38" t="s">
        <v>12</v>
      </c>
      <c r="C34" s="436">
        <f>IF(VLOOKUP(B34,Tableau2024_2025[[INDIVIDUEL]:[FN]],L$1,0)="","",VLOOKUP(B34,Tableau2024_2025[[INDIVIDUEL]:[FN]],L$1,0))</f>
        <v>45620</v>
      </c>
    </row>
    <row r="35" spans="2:3" x14ac:dyDescent="0.25">
      <c r="B35" s="38" t="s">
        <v>68</v>
      </c>
      <c r="C35" s="436">
        <f>IF(VLOOKUP(B35,Tableau2024_2025[[INDIVIDUEL]:[FN]],J$1,0)="","",VLOOKUP(B35,Tableau2024_2025[[INDIVIDUEL]:[FN]],J$1,0))</f>
        <v>45626</v>
      </c>
    </row>
    <row r="36" spans="2:3" x14ac:dyDescent="0.25">
      <c r="B36" s="38" t="s">
        <v>82</v>
      </c>
      <c r="C36" s="436">
        <f>IF(VLOOKUP(B36,Tableau2024_2025[[INDIVIDUEL]:[FN]],J$1,0)="","",VLOOKUP(B36,Tableau2024_2025[[INDIVIDUEL]:[FN]],J$1,0))</f>
        <v>45626</v>
      </c>
    </row>
    <row r="37" spans="2:3" x14ac:dyDescent="0.25">
      <c r="B37" s="38" t="s">
        <v>94</v>
      </c>
      <c r="C37" s="436">
        <f>IF(VLOOKUP(B37,Tableau2024_2025[[INDIVIDUEL]:[FN]],J$1,0)="","",VLOOKUP(B37,Tableau2024_2025[[INDIVIDUEL]:[FN]],J$1,0))</f>
        <v>45626</v>
      </c>
    </row>
    <row r="38" spans="2:3" x14ac:dyDescent="0.25">
      <c r="B38" s="38" t="s">
        <v>61</v>
      </c>
      <c r="C38" s="436">
        <f>IF(VLOOKUP(B38,Tableau2024_2025[[INDIVIDUEL]:[FN]],H$1,0)="","",VLOOKUP(B38,Tableau2024_2025[[INDIVIDUEL]:[FN]],H$1,0))</f>
        <v>45627</v>
      </c>
    </row>
    <row r="39" spans="2:3" x14ac:dyDescent="0.25">
      <c r="B39" s="38" t="s">
        <v>75</v>
      </c>
      <c r="C39" s="436">
        <f>IF(VLOOKUP(B39,Tableau2024_2025[[INDIVIDUEL]:[FN]],J$1,0)="","",VLOOKUP(B39,Tableau2024_2025[[INDIVIDUEL]:[FN]],J$1,0))</f>
        <v>45627</v>
      </c>
    </row>
    <row r="40" spans="2:3" x14ac:dyDescent="0.25">
      <c r="B40" s="38" t="s">
        <v>89</v>
      </c>
      <c r="C40" s="436">
        <f>IF(VLOOKUP(B40,Tableau2024_2025[[INDIVIDUEL]:[FN]],J$1,0)="","",VLOOKUP(B40,Tableau2024_2025[[INDIVIDUEL]:[FN]],J$1,0))</f>
        <v>45627</v>
      </c>
    </row>
    <row r="41" spans="2:3" x14ac:dyDescent="0.25">
      <c r="B41" s="38" t="s">
        <v>40</v>
      </c>
      <c r="C41" s="436">
        <f>IF(VLOOKUP(B41,Tableau2024_2025[[INDIVIDUEL]:[FN]],I$1,0)="","",VLOOKUP(B41,Tableau2024_2025[[INDIVIDUEL]:[FN]],I$1,0))</f>
        <v>45633</v>
      </c>
    </row>
    <row r="42" spans="2:3" x14ac:dyDescent="0.25">
      <c r="B42" s="38" t="s">
        <v>47</v>
      </c>
      <c r="C42" s="436">
        <f>IF(VLOOKUP(B42,Tableau2024_2025[[INDIVIDUEL]:[FN]],I$1,0)="","",VLOOKUP(B42,Tableau2024_2025[[INDIVIDUEL]:[FN]],I$1,0))</f>
        <v>45633</v>
      </c>
    </row>
    <row r="43" spans="2:3" x14ac:dyDescent="0.25">
      <c r="B43" s="38" t="s">
        <v>54</v>
      </c>
      <c r="C43" s="436">
        <f>IF(VLOOKUP(B43,Tableau2024_2025[[INDIVIDUEL]:[FN]],I$1,0)="","",VLOOKUP(B43,Tableau2024_2025[[INDIVIDUEL]:[FN]],I$1,0))</f>
        <v>45633</v>
      </c>
    </row>
    <row r="44" spans="2:3" x14ac:dyDescent="0.25">
      <c r="B44" s="38" t="s">
        <v>100</v>
      </c>
      <c r="C44" s="436">
        <f>IF(VLOOKUP(B44,Tableau2024_2025[[INDIVIDUEL]:[FN]],I$1,0)="","",VLOOKUP(B44,Tableau2024_2025[[INDIVIDUEL]:[FN]],I$1,0))</f>
        <v>45634</v>
      </c>
    </row>
    <row r="45" spans="2:3" x14ac:dyDescent="0.25">
      <c r="B45" s="38" t="s">
        <v>132</v>
      </c>
      <c r="C45" s="436">
        <f>IF(VLOOKUP(B45,Tableau2024_2025[[INDIVIDUEL]:[FN]],I$1,0)="","",VLOOKUP(B45,Tableau2024_2025[[INDIVIDUEL]:[FN]],I$1,0))</f>
        <v>45634</v>
      </c>
    </row>
    <row r="46" spans="2:3" x14ac:dyDescent="0.25">
      <c r="B46" s="38" t="s">
        <v>19</v>
      </c>
      <c r="C46" s="436">
        <f>IF(VLOOKUP(B46,Tableau2024_2025[[INDIVIDUEL]:[FN]],K$1,0)="","",VLOOKUP(B46,Tableau2024_2025[[INDIVIDUEL]:[FN]],K$1,0))</f>
        <v>45641</v>
      </c>
    </row>
    <row r="47" spans="2:3" x14ac:dyDescent="0.25">
      <c r="B47" s="38" t="s">
        <v>26</v>
      </c>
      <c r="C47" s="436">
        <f>IF(VLOOKUP(B47,Tableau2024_2025[[INDIVIDUEL]:[FN]],K$1,0)="","",VLOOKUP(B47,Tableau2024_2025[[INDIVIDUEL]:[FN]],K$1,0))</f>
        <v>45641</v>
      </c>
    </row>
    <row r="48" spans="2:3" x14ac:dyDescent="0.25">
      <c r="B48" s="38" t="s">
        <v>112</v>
      </c>
      <c r="C48" s="436">
        <f>IF(VLOOKUP(B48,Tableau2024_2025[[INDIVIDUEL]:[FN]],H$1,0)="","",VLOOKUP(B48,Tableau2024_2025[[INDIVIDUEL]:[FN]],H$1,0))</f>
        <v>45598</v>
      </c>
    </row>
    <row r="49" spans="2:3" x14ac:dyDescent="0.25">
      <c r="B49" s="38" t="s">
        <v>117</v>
      </c>
      <c r="C49" s="436">
        <f>IF(VLOOKUP(B49,Tableau2024_2025[[INDIVIDUEL]:[FN]],H$1,0)="","",VLOOKUP(B49,Tableau2024_2025[[INDIVIDUEL]:[FN]],H$1,0))</f>
        <v>45598</v>
      </c>
    </row>
    <row r="50" spans="2:3" x14ac:dyDescent="0.25">
      <c r="B50" s="38" t="s">
        <v>122</v>
      </c>
      <c r="C50" s="436">
        <f>IF(VLOOKUP(B50,Tableau2024_2025[[INDIVIDUEL]:[FN]],H$1,0)="","",VLOOKUP(B50,Tableau2024_2025[[INDIVIDUEL]:[FN]],H$1,0))</f>
        <v>45598</v>
      </c>
    </row>
    <row r="51" spans="2:3" x14ac:dyDescent="0.25">
      <c r="B51" s="38" t="s">
        <v>33</v>
      </c>
      <c r="C51" s="436">
        <f>IF(VLOOKUP(B51,Tableau2024_2025[[INDIVIDUEL]:[FN]],H$1,0)="","",VLOOKUP(B51,Tableau2024_2025[[INDIVIDUEL]:[FN]],H$1,0))</f>
        <v>45662</v>
      </c>
    </row>
    <row r="52" spans="2:3" x14ac:dyDescent="0.25">
      <c r="B52" s="38" t="s">
        <v>61</v>
      </c>
      <c r="C52" s="436">
        <f>IF(VLOOKUP(B52,Tableau2024_2025[[INDIVIDUEL]:[FN]],I$1,0)="","",VLOOKUP(B52,Tableau2024_2025[[INDIVIDUEL]:[FN]],I$1,0))</f>
        <v>45669</v>
      </c>
    </row>
    <row r="53" spans="2:3" x14ac:dyDescent="0.25">
      <c r="B53" s="38" t="s">
        <v>68</v>
      </c>
      <c r="C53" s="436">
        <f>IF(VLOOKUP(B53,Tableau2024_2025[[INDIVIDUEL]:[FN]],K$1,0)="","",VLOOKUP(B53,Tableau2024_2025[[INDIVIDUEL]:[FN]],K$1,0))</f>
        <v>45669</v>
      </c>
    </row>
    <row r="54" spans="2:3" x14ac:dyDescent="0.25">
      <c r="B54" s="38" t="s">
        <v>82</v>
      </c>
      <c r="C54" s="436">
        <f>IF(VLOOKUP(B54,Tableau2024_2025[[INDIVIDUEL]:[FN]],K$1,0)="","",VLOOKUP(B54,Tableau2024_2025[[INDIVIDUEL]:[FN]],K$1,0))</f>
        <v>45669</v>
      </c>
    </row>
    <row r="55" spans="2:3" x14ac:dyDescent="0.25">
      <c r="B55" s="38" t="s">
        <v>94</v>
      </c>
      <c r="C55" s="436">
        <f>IF(VLOOKUP(B55,Tableau2024_2025[[INDIVIDUEL]:[FN]],K$1,0)="","",VLOOKUP(B55,Tableau2024_2025[[INDIVIDUEL]:[FN]],K$1,0))</f>
        <v>45669</v>
      </c>
    </row>
    <row r="56" spans="2:3" x14ac:dyDescent="0.25">
      <c r="B56" s="38" t="s">
        <v>75</v>
      </c>
      <c r="C56" s="436">
        <f>IF(VLOOKUP(B56,Tableau2024_2025[[INDIVIDUEL]:[FN]],K$1,0)="","",VLOOKUP(B56,Tableau2024_2025[[INDIVIDUEL]:[FN]],K$1,0))</f>
        <v>45669</v>
      </c>
    </row>
    <row r="57" spans="2:3" x14ac:dyDescent="0.25">
      <c r="B57" s="38" t="s">
        <v>89</v>
      </c>
      <c r="C57" s="436">
        <f>IF(VLOOKUP(B57,Tableau2024_2025[[INDIVIDUEL]:[FN]],K$1,0)="","",VLOOKUP(B57,Tableau2024_2025[[INDIVIDUEL]:[FN]],K$1,0))</f>
        <v>45669</v>
      </c>
    </row>
    <row r="58" spans="2:3" x14ac:dyDescent="0.25">
      <c r="B58" s="38" t="s">
        <v>106</v>
      </c>
      <c r="C58" s="436">
        <f>IF(VLOOKUP(B58,Tableau2024_2025[[INDIVIDUEL]:[FN]],J$1,0)="","",VLOOKUP(B58,Tableau2024_2025[[INDIVIDUEL]:[FN]],J$1,0))</f>
        <v>45676</v>
      </c>
    </row>
    <row r="59" spans="2:3" x14ac:dyDescent="0.25">
      <c r="B59" s="38" t="s">
        <v>132</v>
      </c>
      <c r="C59" s="436">
        <f>IF(VLOOKUP(B59,Tableau2024_2025[[INDIVIDUEL]:[FN]],J$1,0)="","",VLOOKUP(B59,Tableau2024_2025[[INDIVIDUEL]:[FN]],J$1,0))</f>
        <v>45676</v>
      </c>
    </row>
    <row r="60" spans="2:3" x14ac:dyDescent="0.25">
      <c r="B60" s="38" t="s">
        <v>40</v>
      </c>
      <c r="C60" s="436">
        <f>IF(VLOOKUP(B60,Tableau2024_2025[[INDIVIDUEL]:[FN]],J$1,0)="","",VLOOKUP(B60,Tableau2024_2025[[INDIVIDUEL]:[FN]],J$1,0))</f>
        <v>45682</v>
      </c>
    </row>
    <row r="61" spans="2:3" x14ac:dyDescent="0.25">
      <c r="B61" s="38" t="s">
        <v>47</v>
      </c>
      <c r="C61" s="436">
        <f>IF(VLOOKUP(B61,Tableau2024_2025[[INDIVIDUEL]:[FN]],J$1,0)="","",VLOOKUP(B61,Tableau2024_2025[[INDIVIDUEL]:[FN]],J$1,0))</f>
        <v>45682</v>
      </c>
    </row>
    <row r="62" spans="2:3" x14ac:dyDescent="0.25">
      <c r="B62" s="38" t="s">
        <v>54</v>
      </c>
      <c r="C62" s="436">
        <f>IF(VLOOKUP(B62,Tableau2024_2025[[INDIVIDUEL]:[FN]],J$1,0)="","",VLOOKUP(B62,Tableau2024_2025[[INDIVIDUEL]:[FN]],J$1,0))</f>
        <v>45682</v>
      </c>
    </row>
    <row r="63" spans="2:3" x14ac:dyDescent="0.25">
      <c r="B63" s="38" t="s">
        <v>112</v>
      </c>
      <c r="C63" s="436">
        <f>IF(VLOOKUP(B63,Tableau2024_2025[[INDIVIDUEL]:[FN]],I$1,0)="","",VLOOKUP(B63,Tableau2024_2025[[INDIVIDUEL]:[FN]],I$1,0))</f>
        <v>45661</v>
      </c>
    </row>
    <row r="64" spans="2:3" x14ac:dyDescent="0.25">
      <c r="B64" s="38" t="s">
        <v>61</v>
      </c>
      <c r="C64" s="436">
        <f>IF(VLOOKUP(B64,Tableau2024_2025[[INDIVIDUEL]:[FN]],J$1,0)="","",VLOOKUP(B64,Tableau2024_2025[[INDIVIDUEL]:[FN]],J$1,0))</f>
        <v>45683</v>
      </c>
    </row>
    <row r="65" spans="2:3" x14ac:dyDescent="0.25">
      <c r="B65" s="38" t="s">
        <v>132</v>
      </c>
      <c r="C65" s="436">
        <f>IF(VLOOKUP(B65,Tableau2024_2025[[INDIVIDUEL]:[FN]],K$1,0)="","",VLOOKUP(B65,Tableau2024_2025[[INDIVIDUEL]:[FN]],K$1,0))</f>
        <v>45690</v>
      </c>
    </row>
    <row r="66" spans="2:3" x14ac:dyDescent="0.25">
      <c r="B66" s="38" t="s">
        <v>19</v>
      </c>
      <c r="C66" s="436">
        <f>IF(VLOOKUP(B66,Tableau2024_2025[[INDIVIDUEL]:[FN]],L$1,0)="","",VLOOKUP(B66,Tableau2024_2025[[INDIVIDUEL]:[FN]],L$1,0))</f>
        <v>45697</v>
      </c>
    </row>
    <row r="67" spans="2:3" x14ac:dyDescent="0.25">
      <c r="B67" s="38" t="s">
        <v>26</v>
      </c>
      <c r="C67" s="436">
        <f>IF(VLOOKUP(B67,Tableau2024_2025[[INDIVIDUEL]:[FN]],L$1,0)="","",VLOOKUP(B67,Tableau2024_2025[[INDIVIDUEL]:[FN]],L$1,0))</f>
        <v>45697</v>
      </c>
    </row>
    <row r="68" spans="2:3" x14ac:dyDescent="0.25">
      <c r="B68" s="38" t="s">
        <v>126</v>
      </c>
      <c r="C68" s="436">
        <f>IF(VLOOKUP(B68,Tableau2024_2025[[INDIVIDUEL]:[FN]],H$1,0)="","",VLOOKUP(B68,Tableau2024_2025[[INDIVIDUEL]:[FN]],H$1,0))</f>
        <v>45704</v>
      </c>
    </row>
    <row r="69" spans="2:3" x14ac:dyDescent="0.25">
      <c r="B69" s="38" t="s">
        <v>68</v>
      </c>
      <c r="C69" s="436">
        <f>IF(VLOOKUP(B69,Tableau2024_2025[[INDIVIDUEL]:[FN]],L$1,0)="","",VLOOKUP(B69,Tableau2024_2025[[INDIVIDUEL]:[FN]],L$1,0))</f>
        <v>45704</v>
      </c>
    </row>
    <row r="70" spans="2:3" x14ac:dyDescent="0.25">
      <c r="B70" s="38" t="s">
        <v>61</v>
      </c>
      <c r="C70" s="436">
        <f>IF(VLOOKUP(B70,Tableau2024_2025[[INDIVIDUEL]:[FN]],L$1,0)="","",VLOOKUP(B70,Tableau2024_2025[[INDIVIDUEL]:[FN]],L$1,0))</f>
        <v>45704</v>
      </c>
    </row>
    <row r="71" spans="2:3" x14ac:dyDescent="0.25">
      <c r="B71" s="38" t="s">
        <v>117</v>
      </c>
      <c r="C71" s="436">
        <f>IF(VLOOKUP(B71,Tableau2024_2025[[INDIVIDUEL]:[FN]],I$1,0)="","",VLOOKUP(B71,Tableau2024_2025[[INDIVIDUEL]:[FN]],I$1,0))</f>
        <v>45661</v>
      </c>
    </row>
    <row r="72" spans="2:3" x14ac:dyDescent="0.25">
      <c r="B72" s="38" t="s">
        <v>122</v>
      </c>
      <c r="C72" s="436">
        <f>IF(VLOOKUP(B72,Tableau2024_2025[[INDIVIDUEL]:[FN]],I$1,0)="","",VLOOKUP(B72,Tableau2024_2025[[INDIVIDUEL]:[FN]],I$1,0))</f>
        <v>45661</v>
      </c>
    </row>
    <row r="73" spans="2:3" x14ac:dyDescent="0.25">
      <c r="B73" s="38" t="s">
        <v>112</v>
      </c>
      <c r="C73" s="436">
        <f>IF(VLOOKUP(B73,Tableau2024_2025[[INDIVIDUEL]:[FN]],J$1,0)="","",VLOOKUP(B73,Tableau2024_2025[[INDIVIDUEL]:[FN]],J$1,0))</f>
        <v>45710</v>
      </c>
    </row>
    <row r="74" spans="2:3" x14ac:dyDescent="0.25">
      <c r="B74" s="38" t="s">
        <v>33</v>
      </c>
      <c r="C74" s="436">
        <f>IF(VLOOKUP(B74,Tableau2024_2025[[INDIVIDUEL]:[FN]],I$1,0)="","",VLOOKUP(B74,Tableau2024_2025[[INDIVIDUEL]:[FN]],I$1,0))</f>
        <v>45711</v>
      </c>
    </row>
    <row r="75" spans="2:3" x14ac:dyDescent="0.25">
      <c r="B75" s="38" t="s">
        <v>132</v>
      </c>
      <c r="C75" s="436">
        <f>IF(VLOOKUP(B75,Tableau2024_2025[[INDIVIDUEL]:[FN]],L$1,0)="","",VLOOKUP(B75,Tableau2024_2025[[INDIVIDUEL]:[FN]],L$1,0))</f>
        <v>45711</v>
      </c>
    </row>
    <row r="76" spans="2:3" x14ac:dyDescent="0.25">
      <c r="B76" s="38" t="s">
        <v>100</v>
      </c>
      <c r="C76" s="436">
        <f>IF(VLOOKUP(B76,Tableau2024_2025[[INDIVIDUEL]:[FN]],J$1,0)="","",VLOOKUP(B76,Tableau2024_2025[[INDIVIDUEL]:[FN]],J$1,0))</f>
        <v>45718</v>
      </c>
    </row>
    <row r="77" spans="2:3" x14ac:dyDescent="0.25">
      <c r="B77" s="38" t="s">
        <v>40</v>
      </c>
      <c r="C77" s="436">
        <f>IF(VLOOKUP(B77,Tableau2024_2025[[INDIVIDUEL]:[FN]],K$1,0)="","",VLOOKUP(B77,Tableau2024_2025[[INDIVIDUEL]:[FN]],K$1,0))</f>
        <v>45718</v>
      </c>
    </row>
    <row r="78" spans="2:3" x14ac:dyDescent="0.25">
      <c r="B78" s="38" t="s">
        <v>47</v>
      </c>
      <c r="C78" s="436">
        <f>IF(VLOOKUP(B78,Tableau2024_2025[[INDIVIDUEL]:[FN]],K$1,0)="","",VLOOKUP(B78,Tableau2024_2025[[INDIVIDUEL]:[FN]],K$1,0))</f>
        <v>45718</v>
      </c>
    </row>
    <row r="79" spans="2:3" x14ac:dyDescent="0.25">
      <c r="B79" s="38" t="s">
        <v>54</v>
      </c>
      <c r="C79" s="436">
        <f>IF(VLOOKUP(B79,Tableau2024_2025[[INDIVIDUEL]:[FN]],K$1,0)="","",VLOOKUP(B79,Tableau2024_2025[[INDIVIDUEL]:[FN]],K$1,0))</f>
        <v>45718</v>
      </c>
    </row>
    <row r="80" spans="2:3" x14ac:dyDescent="0.25">
      <c r="B80" s="38" t="s">
        <v>106</v>
      </c>
      <c r="C80" s="436">
        <f>IF(VLOOKUP(B80,Tableau2024_2025[[INDIVIDUEL]:[FN]],K$1,0)="","",VLOOKUP(B80,Tableau2024_2025[[INDIVIDUEL]:[FN]],K$1,0))</f>
        <v>45725</v>
      </c>
    </row>
    <row r="81" spans="2:3" x14ac:dyDescent="0.25">
      <c r="B81" s="38" t="s">
        <v>68</v>
      </c>
      <c r="C81" s="436">
        <f>IF(VLOOKUP(B81,Tableau2024_2025[[INDIVIDUEL]:[FN]],M$1,0)="","",VLOOKUP(B81,Tableau2024_2025[[INDIVIDUEL]:[FN]],M$1,0))</f>
        <v>45725</v>
      </c>
    </row>
    <row r="82" spans="2:3" x14ac:dyDescent="0.25">
      <c r="B82" s="38" t="s">
        <v>61</v>
      </c>
      <c r="C82" s="436">
        <f>IF(VLOOKUP(B82,Tableau2024_2025[[INDIVIDUEL]:[FN]],M$1,0)="","",VLOOKUP(B82,Tableau2024_2025[[INDIVIDUEL]:[FN]],M$1,0))</f>
        <v>45725</v>
      </c>
    </row>
    <row r="83" spans="2:3" x14ac:dyDescent="0.25">
      <c r="B83" s="38" t="s">
        <v>117</v>
      </c>
      <c r="C83" s="436">
        <f>IF(VLOOKUP(B83,Tableau2024_2025[[INDIVIDUEL]:[FN]],J$1,0)="","",VLOOKUP(B83,Tableau2024_2025[[INDIVIDUEL]:[FN]],J$1,0))</f>
        <v>45710</v>
      </c>
    </row>
    <row r="84" spans="2:3" x14ac:dyDescent="0.25">
      <c r="B84" s="38" t="s">
        <v>122</v>
      </c>
      <c r="C84" s="436">
        <f>IF(VLOOKUP(B84,Tableau2024_2025[[INDIVIDUEL]:[FN]],J$1,0)="","",VLOOKUP(B84,Tableau2024_2025[[INDIVIDUEL]:[FN]],J$1,0))</f>
        <v>45710</v>
      </c>
    </row>
    <row r="85" spans="2:3" x14ac:dyDescent="0.25">
      <c r="B85" s="38" t="s">
        <v>126</v>
      </c>
      <c r="C85" s="436">
        <f>IF(VLOOKUP(B85,Tableau2024_2025[[INDIVIDUEL]:[FN]],I$1,0)="","",VLOOKUP(B85,Tableau2024_2025[[INDIVIDUEL]:[FN]],I$1,0))</f>
        <v>45732</v>
      </c>
    </row>
    <row r="86" spans="2:3" x14ac:dyDescent="0.25">
      <c r="B86" s="38" t="s">
        <v>33</v>
      </c>
      <c r="C86" s="436">
        <f>IF(VLOOKUP(B86,Tableau2024_2025[[INDIVIDUEL]:[FN]],J$1,0)="","",VLOOKUP(B86,Tableau2024_2025[[INDIVIDUEL]:[FN]],J$1,0))</f>
        <v>45732</v>
      </c>
    </row>
    <row r="87" spans="2:3" x14ac:dyDescent="0.25">
      <c r="B87" s="38" t="s">
        <v>112</v>
      </c>
      <c r="C87" s="436">
        <f>IF(VLOOKUP(B87,Tableau2024_2025[[INDIVIDUEL]:[FN]],K$1,0)="","",VLOOKUP(B87,Tableau2024_2025[[INDIVIDUEL]:[FN]],K$1,0))</f>
        <v>45732</v>
      </c>
    </row>
    <row r="88" spans="2:3" x14ac:dyDescent="0.25">
      <c r="B88" s="38" t="s">
        <v>126</v>
      </c>
      <c r="C88" s="436">
        <f>IF(VLOOKUP(B88,Tableau2024_2025[[INDIVIDUEL]:[FN]],J$1,0)="","",VLOOKUP(B88,Tableau2024_2025[[INDIVIDUEL]:[FN]],J$1,0))</f>
        <v>45746</v>
      </c>
    </row>
    <row r="89" spans="2:3" x14ac:dyDescent="0.25">
      <c r="B89" s="38" t="s">
        <v>19</v>
      </c>
      <c r="C89" s="436">
        <f>IF(VLOOKUP(B89,Tableau2024_2025[[INDIVIDUEL]:[FN]],M$1,0)="","",VLOOKUP(B89,Tableau2024_2025[[INDIVIDUEL]:[FN]],M$1,0))</f>
        <v>45746</v>
      </c>
    </row>
    <row r="90" spans="2:3" x14ac:dyDescent="0.25">
      <c r="B90" s="38" t="s">
        <v>5</v>
      </c>
      <c r="C90" s="436">
        <f>IF(VLOOKUP(B90,Tableau2024_2025[[INDIVIDUEL]:[FN]],M$1,0)="","",VLOOKUP(B90,Tableau2024_2025[[INDIVIDUEL]:[FN]],M$1,0))</f>
        <v>45746</v>
      </c>
    </row>
    <row r="91" spans="2:3" x14ac:dyDescent="0.25">
      <c r="B91" s="38" t="s">
        <v>12</v>
      </c>
      <c r="C91" s="436">
        <f>IF(VLOOKUP(B91,Tableau2024_2025[[INDIVIDUEL]:[FN]],M$1,0)="","",VLOOKUP(B91,Tableau2024_2025[[INDIVIDUEL]:[FN]],M$1,0))</f>
        <v>45746</v>
      </c>
    </row>
    <row r="92" spans="2:3" x14ac:dyDescent="0.25">
      <c r="B92" s="38" t="s">
        <v>40</v>
      </c>
      <c r="C92" s="436">
        <f>IF(VLOOKUP(B92,Tableau2024_2025[[INDIVIDUEL]:[FN]],L$1,0)="","",VLOOKUP(B92,Tableau2024_2025[[INDIVIDUEL]:[FN]],L$1,0))</f>
        <v>45753</v>
      </c>
    </row>
    <row r="93" spans="2:3" x14ac:dyDescent="0.25">
      <c r="B93" s="38" t="s">
        <v>33</v>
      </c>
      <c r="C93" s="436">
        <f>IF(VLOOKUP(B93,Tableau2024_2025[[INDIVIDUEL]:[FN]],L$1,0)="","",VLOOKUP(B93,Tableau2024_2025[[INDIVIDUEL]:[FN]],L$1,0))</f>
        <v>45753</v>
      </c>
    </row>
    <row r="94" spans="2:3" x14ac:dyDescent="0.25">
      <c r="B94" s="38" t="s">
        <v>100</v>
      </c>
      <c r="C94" s="436">
        <f>IF(VLOOKUP(B94,Tableau2024_2025[[INDIVIDUEL]:[FN]],K$1,0)="","",VLOOKUP(B94,Tableau2024_2025[[INDIVIDUEL]:[FN]],K$1,0))</f>
        <v>45760</v>
      </c>
    </row>
    <row r="95" spans="2:3" x14ac:dyDescent="0.25">
      <c r="B95" s="38" t="s">
        <v>126</v>
      </c>
      <c r="C95" s="436">
        <f>IF(VLOOKUP(B95,Tableau2024_2025[[INDIVIDUEL]:[FN]],K$1,0)="","",VLOOKUP(B95,Tableau2024_2025[[INDIVIDUEL]:[FN]],K$1,0))</f>
        <v>45760</v>
      </c>
    </row>
    <row r="96" spans="2:3" x14ac:dyDescent="0.25">
      <c r="B96" s="38" t="s">
        <v>82</v>
      </c>
      <c r="C96" s="436">
        <f>IF(VLOOKUP(B96,Tableau2024_2025[[INDIVIDUEL]:[FN]],L$1,0)="","",VLOOKUP(B96,Tableau2024_2025[[INDIVIDUEL]:[FN]],L$1,0))</f>
        <v>45760</v>
      </c>
    </row>
    <row r="97" spans="2:3" x14ac:dyDescent="0.25">
      <c r="B97" s="38" t="s">
        <v>75</v>
      </c>
      <c r="C97" s="436">
        <f>IF(VLOOKUP(B97,Tableau2024_2025[[INDIVIDUEL]:[FN]],L$1,0)="","",VLOOKUP(B97,Tableau2024_2025[[INDIVIDUEL]:[FN]],L$1,0))</f>
        <v>45760</v>
      </c>
    </row>
    <row r="98" spans="2:3" x14ac:dyDescent="0.25">
      <c r="B98" s="38" t="s">
        <v>199</v>
      </c>
      <c r="C98" s="436">
        <f>IF(VLOOKUP(B98,Tableau2024_2025[[INDIVIDUEL]:[FN]],H$1,0)="","",VLOOKUP(B98,Tableau2024_2025[[INDIVIDUEL]:[FN]],H$1,0))</f>
        <v>45774</v>
      </c>
    </row>
    <row r="99" spans="2:3" x14ac:dyDescent="0.25">
      <c r="B99" s="38" t="s">
        <v>117</v>
      </c>
      <c r="C99" s="436">
        <f>IF(VLOOKUP(B99,Tableau2024_2025[[INDIVIDUEL]:[FN]],K$1,0)="","",VLOOKUP(B99,Tableau2024_2025[[INDIVIDUEL]:[FN]],K$1,0))</f>
        <v>45732</v>
      </c>
    </row>
    <row r="100" spans="2:3" x14ac:dyDescent="0.25">
      <c r="B100" s="38" t="s">
        <v>122</v>
      </c>
      <c r="C100" s="436">
        <f>IF(VLOOKUP(B100,Tableau2024_2025[[INDIVIDUEL]:[FN]],K$1,0)="","",VLOOKUP(B100,Tableau2024_2025[[INDIVIDUEL]:[FN]],K$1,0))</f>
        <v>45732</v>
      </c>
    </row>
    <row r="101" spans="2:3" x14ac:dyDescent="0.25">
      <c r="B101" s="38" t="s">
        <v>106</v>
      </c>
      <c r="C101" s="436">
        <f>IF(VLOOKUP(B101,Tableau2024_2025[[INDIVIDUEL]:[FN]],L$1,0)="","",VLOOKUP(B101,Tableau2024_2025[[INDIVIDUEL]:[FN]],L$1,0))</f>
        <v>45781</v>
      </c>
    </row>
    <row r="102" spans="2:3" x14ac:dyDescent="0.25">
      <c r="B102" s="38" t="s">
        <v>100</v>
      </c>
      <c r="C102" s="436">
        <f>IF(VLOOKUP(B102,Tableau2024_2025[[INDIVIDUEL]:[FN]],L$1,0)="","",VLOOKUP(B102,Tableau2024_2025[[INDIVIDUEL]:[FN]],L$1,0))</f>
        <v>45781</v>
      </c>
    </row>
    <row r="103" spans="2:3" x14ac:dyDescent="0.25">
      <c r="B103" s="38" t="s">
        <v>112</v>
      </c>
      <c r="C103" s="436">
        <f>IF(VLOOKUP(B103,Tableau2024_2025[[INDIVIDUEL]:[FN]],L$1,0)="","",VLOOKUP(B103,Tableau2024_2025[[INDIVIDUEL]:[FN]],L$1,0))</f>
        <v>45781</v>
      </c>
    </row>
    <row r="104" spans="2:3" x14ac:dyDescent="0.25">
      <c r="B104" s="38" t="s">
        <v>126</v>
      </c>
      <c r="C104" s="436">
        <f>IF(VLOOKUP(B104,Tableau2024_2025[[INDIVIDUEL]:[FN]],L$1,0)="","",VLOOKUP(B104,Tableau2024_2025[[INDIVIDUEL]:[FN]],L$1,0))</f>
        <v>45781</v>
      </c>
    </row>
    <row r="105" spans="2:3" x14ac:dyDescent="0.25">
      <c r="B105" s="38" t="s">
        <v>199</v>
      </c>
      <c r="C105" s="436">
        <f>IF(VLOOKUP(B105,Tableau2024_2025[[INDIVIDUEL]:[FN]],I$1,0)="","",VLOOKUP(B105,Tableau2024_2025[[INDIVIDUEL]:[FN]],I$1,0))</f>
        <v>45794</v>
      </c>
    </row>
    <row r="106" spans="2:3" x14ac:dyDescent="0.25">
      <c r="B106" s="38" t="s">
        <v>40</v>
      </c>
      <c r="C106" s="436">
        <f>IF(VLOOKUP(B106,Tableau2024_2025[[INDIVIDUEL]:[FN]],M$1,0)="","",VLOOKUP(B106,Tableau2024_2025[[INDIVIDUEL]:[FN]],M$1,0))</f>
        <v>45795</v>
      </c>
    </row>
    <row r="107" spans="2:3" x14ac:dyDescent="0.25">
      <c r="B107" s="38" t="s">
        <v>33</v>
      </c>
      <c r="C107" s="436">
        <f>IF(VLOOKUP(B107,Tableau2024_2025[[INDIVIDUEL]:[FN]],M$1,0)="","",VLOOKUP(B107,Tableau2024_2025[[INDIVIDUEL]:[FN]],M$1,0))</f>
        <v>45795</v>
      </c>
    </row>
    <row r="108" spans="2:3" x14ac:dyDescent="0.25">
      <c r="B108" s="38" t="s">
        <v>117</v>
      </c>
      <c r="C108" s="436">
        <f>IF(VLOOKUP(B108,Tableau2024_2025[[INDIVIDUEL]:[FN]],L$1,0)="","",VLOOKUP(B108,Tableau2024_2025[[INDIVIDUEL]:[FN]],L$1,0))</f>
        <v>45788</v>
      </c>
    </row>
    <row r="109" spans="2:3" x14ac:dyDescent="0.25">
      <c r="B109" s="38" t="s">
        <v>122</v>
      </c>
      <c r="C109" s="436">
        <f>IF(VLOOKUP(B109,Tableau2024_2025[[INDIVIDUEL]:[FN]],L$1,0)="","",VLOOKUP(B109,Tableau2024_2025[[INDIVIDUEL]:[FN]],L$1,0))</f>
        <v>45788</v>
      </c>
    </row>
    <row r="110" spans="2:3" x14ac:dyDescent="0.25">
      <c r="B110" s="38" t="s">
        <v>106</v>
      </c>
      <c r="C110" s="436">
        <f>IF(VLOOKUP(B110,Tableau2024_2025[[INDIVIDUEL]:[FN]],M$1,0)="","",VLOOKUP(B110,Tableau2024_2025[[INDIVIDUEL]:[FN]],M$1,0))</f>
        <v>45802</v>
      </c>
    </row>
    <row r="111" spans="2:3" x14ac:dyDescent="0.25">
      <c r="B111" s="38" t="s">
        <v>100</v>
      </c>
      <c r="C111" s="436">
        <f>IF(VLOOKUP(B111,Tableau2024_2025[[INDIVIDUEL]:[FN]],M$1,0)="","",VLOOKUP(B111,Tableau2024_2025[[INDIVIDUEL]:[FN]],M$1,0))</f>
        <v>45802</v>
      </c>
    </row>
    <row r="112" spans="2:3" x14ac:dyDescent="0.25">
      <c r="B112" s="38" t="s">
        <v>112</v>
      </c>
      <c r="C112" s="436">
        <f>IF(VLOOKUP(B112,Tableau2024_2025[[INDIVIDUEL]:[FN]],M$1,0)="","",VLOOKUP(B112,Tableau2024_2025[[INDIVIDUEL]:[FN]],M$1,0))</f>
        <v>45802</v>
      </c>
    </row>
    <row r="113" spans="2:3" x14ac:dyDescent="0.25">
      <c r="B113" s="38" t="s">
        <v>199</v>
      </c>
      <c r="C113" s="436">
        <f>IF(VLOOKUP(B113,Tableau2024_2025[[INDIVIDUEL]:[FN]],J$1,0)="","",VLOOKUP(B113,Tableau2024_2025[[INDIVIDUEL]:[FN]],J$1,0))</f>
        <v>45808</v>
      </c>
    </row>
    <row r="114" spans="2:3" x14ac:dyDescent="0.25">
      <c r="B114" s="38" t="s">
        <v>94</v>
      </c>
      <c r="C114" s="436">
        <f>IF(VLOOKUP(B114,Tableau2024_2025[[INDIVIDUEL]:[FN]],L$1,0)="","",VLOOKUP(B114,Tableau2024_2025[[INDIVIDUEL]:[FN]],L$1,0))</f>
        <v>45816</v>
      </c>
    </row>
    <row r="115" spans="2:3" x14ac:dyDescent="0.25">
      <c r="B115" s="38" t="s">
        <v>89</v>
      </c>
      <c r="C115" s="436">
        <f>IF(VLOOKUP(B115,Tableau2024_2025[[INDIVIDUEL]:[FN]],L$1,0)="","",VLOOKUP(B115,Tableau2024_2025[[INDIVIDUEL]:[FN]],L$1,0))</f>
        <v>45816</v>
      </c>
    </row>
    <row r="116" spans="2:3" x14ac:dyDescent="0.25">
      <c r="B116" s="38" t="s">
        <v>47</v>
      </c>
      <c r="C116" s="436">
        <f>IF(VLOOKUP(B116,Tableau2024_2025[[INDIVIDUEL]:[FN]],L$1,0)="","",VLOOKUP(B116,Tableau2024_2025[[INDIVIDUEL]:[FN]],L$1,0))</f>
        <v>45816</v>
      </c>
    </row>
    <row r="117" spans="2:3" x14ac:dyDescent="0.25">
      <c r="B117" s="38" t="s">
        <v>54</v>
      </c>
      <c r="C117" s="436" t="str">
        <f>IF(VLOOKUP(B117,Tableau2024_2025[[INDIVIDUEL]:[FN]],L$1,0)="","",VLOOKUP(B117,Tableau2024_2025[[INDIVIDUEL]:[FN]],L$1,0))</f>
        <v/>
      </c>
    </row>
    <row r="118" spans="2:3" x14ac:dyDescent="0.25">
      <c r="B118" s="38" t="s">
        <v>126</v>
      </c>
      <c r="C118" s="436">
        <f>IF(VLOOKUP(B118,Tableau2024_2025[[INDIVIDUEL]:[FN]],M$1,0)="","",VLOOKUP(B118,Tableau2024_2025[[INDIVIDUEL]:[FN]],M$1,0))</f>
        <v>45816</v>
      </c>
    </row>
    <row r="119" spans="2:3" x14ac:dyDescent="0.25">
      <c r="B119" s="38" t="s">
        <v>199</v>
      </c>
      <c r="C119" s="436">
        <f>IF(VLOOKUP(B119,Tableau2024_2025[[INDIVIDUEL]:[FN]],K$1,0)="","",VLOOKUP(B119,Tableau2024_2025[[INDIVIDUEL]:[FN]],K$1,0))</f>
        <v>45830</v>
      </c>
    </row>
    <row r="120" spans="2:3" x14ac:dyDescent="0.25">
      <c r="B120" s="38" t="s">
        <v>75</v>
      </c>
      <c r="C120" s="436">
        <f>IF(VLOOKUP(B120,Tableau2024_2025[[INDIVIDUEL]:[FN]],M$1,0)="","",VLOOKUP(B120,Tableau2024_2025[[INDIVIDUEL]:[FN]],M$1,0))</f>
        <v>45837</v>
      </c>
    </row>
    <row r="121" spans="2:3" x14ac:dyDescent="0.25">
      <c r="B121" s="38" t="s">
        <v>47</v>
      </c>
      <c r="C121" s="436">
        <f>IF(VLOOKUP(B121,Tableau2024_2025[[INDIVIDUEL]:[FN]],M$1,0)="","",VLOOKUP(B121,Tableau2024_2025[[INDIVIDUEL]:[FN]],M$1,0))</f>
        <v>45837</v>
      </c>
    </row>
    <row r="122" spans="2:3" x14ac:dyDescent="0.25">
      <c r="B122" s="38" t="s">
        <v>117</v>
      </c>
      <c r="C122" s="436">
        <f>IF(VLOOKUP(B122,Tableau2024_2025[[INDIVIDUEL]:[FN]],M$1,0)="","",VLOOKUP(B122,Tableau2024_2025[[INDIVIDUEL]:[FN]],M$1,0))</f>
        <v>45837</v>
      </c>
    </row>
    <row r="123" spans="2:3" x14ac:dyDescent="0.25">
      <c r="B123" s="38" t="s">
        <v>149</v>
      </c>
      <c r="C123" s="436" t="str">
        <f>IF(VLOOKUP(B123,Tableau2024_2025[[INDIVIDUEL]:[FN]],H$1,0)="","",VLOOKUP(B123,Tableau2024_2025[[INDIVIDUEL]:[FN]],H$1,0))</f>
        <v>?</v>
      </c>
    </row>
    <row r="124" spans="2:3" x14ac:dyDescent="0.25">
      <c r="B124" s="38" t="s">
        <v>148</v>
      </c>
      <c r="C124" s="436" t="str">
        <f>IF(VLOOKUP(B124,Tableau2024_2025[[INDIVIDUEL]:[FN]],H$1,0)="","",VLOOKUP(B124,Tableau2024_2025[[INDIVIDUEL]:[FN]],H$1,0))</f>
        <v>?</v>
      </c>
    </row>
    <row r="125" spans="2:3" x14ac:dyDescent="0.25">
      <c r="B125" s="38" t="s">
        <v>149</v>
      </c>
      <c r="C125" s="436" t="str">
        <f>IF(VLOOKUP(B125,Tableau2024_2025[[INDIVIDUEL]:[FN]],I$1,0)="","",VLOOKUP(B125,Tableau2024_2025[[INDIVIDUEL]:[FN]],I$1,0))</f>
        <v>?</v>
      </c>
    </row>
    <row r="126" spans="2:3" x14ac:dyDescent="0.25">
      <c r="B126" s="38" t="s">
        <v>148</v>
      </c>
      <c r="C126" s="436" t="str">
        <f>IF(VLOOKUP(B126,Tableau2024_2025[[INDIVIDUEL]:[FN]],I$1,0)="","",VLOOKUP(B126,Tableau2024_2025[[INDIVIDUEL]:[FN]],I$1,0))</f>
        <v>?</v>
      </c>
    </row>
    <row r="127" spans="2:3" x14ac:dyDescent="0.25">
      <c r="B127" s="38" t="s">
        <v>149</v>
      </c>
      <c r="C127" s="436" t="str">
        <f>IF(VLOOKUP(B127,Tableau2024_2025[[INDIVIDUEL]:[FN]],J$1,0)="","",VLOOKUP(B127,Tableau2024_2025[[INDIVIDUEL]:[FN]],J$1,0))</f>
        <v>?</v>
      </c>
    </row>
    <row r="128" spans="2:3" x14ac:dyDescent="0.25">
      <c r="B128" s="38" t="s">
        <v>148</v>
      </c>
      <c r="C128" s="436" t="str">
        <f>IF(VLOOKUP(B128,Tableau2024_2025[[INDIVIDUEL]:[FN]],J$1,0)="","",VLOOKUP(B128,Tableau2024_2025[[INDIVIDUEL]:[FN]],J$1,0))</f>
        <v>?</v>
      </c>
    </row>
    <row r="129" spans="2:3" x14ac:dyDescent="0.25">
      <c r="B129" s="38" t="s">
        <v>5</v>
      </c>
      <c r="C129" s="436" t="str">
        <f>IF(VLOOKUP(B129,Tableau2024_2025[[INDIVIDUEL]:[FN]],K$1,0)="","",VLOOKUP(B129,Tableau2024_2025[[INDIVIDUEL]:[FN]],K$1,0))</f>
        <v/>
      </c>
    </row>
    <row r="130" spans="2:3" x14ac:dyDescent="0.25">
      <c r="B130" s="38" t="s">
        <v>12</v>
      </c>
      <c r="C130" s="436" t="str">
        <f>IF(VLOOKUP(B130,Tableau2024_2025[[INDIVIDUEL]:[FN]],K$1,0)="","",VLOOKUP(B130,Tableau2024_2025[[INDIVIDUEL]:[FN]],K$1,0))</f>
        <v/>
      </c>
    </row>
    <row r="131" spans="2:3" x14ac:dyDescent="0.25">
      <c r="B131" s="38" t="s">
        <v>61</v>
      </c>
      <c r="C131" s="436" t="str">
        <f>IF(VLOOKUP(B131,Tableau2024_2025[[INDIVIDUEL]:[FN]],K$1,0)="","",VLOOKUP(B131,Tableau2024_2025[[INDIVIDUEL]:[FN]],K$1,0))</f>
        <v/>
      </c>
    </row>
    <row r="132" spans="2:3" x14ac:dyDescent="0.25">
      <c r="B132" s="38" t="s">
        <v>33</v>
      </c>
      <c r="C132" s="436" t="str">
        <f>IF(VLOOKUP(B132,Tableau2024_2025[[INDIVIDUEL]:[FN]],K$1,0)="","",VLOOKUP(B132,Tableau2024_2025[[INDIVIDUEL]:[FN]],K$1,0))</f>
        <v/>
      </c>
    </row>
    <row r="133" spans="2:3" x14ac:dyDescent="0.25">
      <c r="B133" s="38" t="s">
        <v>149</v>
      </c>
      <c r="C133" s="436" t="str">
        <f>IF(VLOOKUP(B133,Tableau2024_2025[[INDIVIDUEL]:[FN]],K$1,0)="","",VLOOKUP(B133,Tableau2024_2025[[INDIVIDUEL]:[FN]],K$1,0))</f>
        <v>?</v>
      </c>
    </row>
    <row r="134" spans="2:3" x14ac:dyDescent="0.25">
      <c r="B134" s="38" t="s">
        <v>148</v>
      </c>
      <c r="C134" s="436" t="str">
        <f>IF(VLOOKUP(B134,Tableau2024_2025[[INDIVIDUEL]:[FN]],K$1,0)="","",VLOOKUP(B134,Tableau2024_2025[[INDIVIDUEL]:[FN]],K$1,0))</f>
        <v>?</v>
      </c>
    </row>
    <row r="135" spans="2:3" x14ac:dyDescent="0.25">
      <c r="B135" s="38" t="s">
        <v>199</v>
      </c>
      <c r="C135" s="436" t="str">
        <f>IF(VLOOKUP(B135,Tableau2024_2025[[INDIVIDUEL]:[FN]],L$1,0)="","",VLOOKUP(B135,Tableau2024_2025[[INDIVIDUEL]:[FN]],L$1,0))</f>
        <v/>
      </c>
    </row>
    <row r="136" spans="2:3" x14ac:dyDescent="0.25">
      <c r="B136" s="38" t="s">
        <v>149</v>
      </c>
      <c r="C136" s="436">
        <f>IF(VLOOKUP(B136,Tableau2024_2025[[INDIVIDUEL]:[FN]],L$1,0)="","",VLOOKUP(B136,Tableau2024_2025[[INDIVIDUEL]:[FN]],L$1,0))</f>
        <v>45830</v>
      </c>
    </row>
    <row r="137" spans="2:3" x14ac:dyDescent="0.25">
      <c r="B137" s="38" t="s">
        <v>148</v>
      </c>
      <c r="C137" s="436">
        <f>IF(VLOOKUP(B137,Tableau2024_2025[[INDIVIDUEL]:[FN]],L$1,0)="","",VLOOKUP(B137,Tableau2024_2025[[INDIVIDUEL]:[FN]],L$1,0))</f>
        <v>45830</v>
      </c>
    </row>
    <row r="138" spans="2:3" x14ac:dyDescent="0.25">
      <c r="B138" s="38" t="s">
        <v>26</v>
      </c>
      <c r="C138" s="436" t="str">
        <f>IF(VLOOKUP(B138,Tableau2024_2025[[INDIVIDUEL]:[FN]],M$1,0)="","",VLOOKUP(B138,Tableau2024_2025[[INDIVIDUEL]:[FN]],M$1,0))</f>
        <v/>
      </c>
    </row>
    <row r="139" spans="2:3" x14ac:dyDescent="0.25">
      <c r="B139" s="38" t="s">
        <v>82</v>
      </c>
      <c r="C139" s="436" t="str">
        <f>IF(VLOOKUP(B139,Tableau2024_2025[[INDIVIDUEL]:[FN]],M$1,0)="","",VLOOKUP(B139,Tableau2024_2025[[INDIVIDUEL]:[FN]],M$1,0))</f>
        <v/>
      </c>
    </row>
    <row r="140" spans="2:3" x14ac:dyDescent="0.25">
      <c r="B140" s="38" t="s">
        <v>94</v>
      </c>
      <c r="C140" s="436" t="str">
        <f>IF(VLOOKUP(B140,Tableau2024_2025[[INDIVIDUEL]:[FN]],M$1,0)="","",VLOOKUP(B140,Tableau2024_2025[[INDIVIDUEL]:[FN]],M$1,0))</f>
        <v/>
      </c>
    </row>
    <row r="141" spans="2:3" x14ac:dyDescent="0.25">
      <c r="B141" s="38" t="s">
        <v>89</v>
      </c>
      <c r="C141" s="436" t="str">
        <f>IF(VLOOKUP(B141,Tableau2024_2025[[INDIVIDUEL]:[FN]],M$1,0)="","",VLOOKUP(B141,Tableau2024_2025[[INDIVIDUEL]:[FN]],M$1,0))</f>
        <v/>
      </c>
    </row>
    <row r="142" spans="2:3" x14ac:dyDescent="0.25">
      <c r="B142" s="38" t="s">
        <v>54</v>
      </c>
      <c r="C142" s="436" t="str">
        <f>IF(VLOOKUP(B142,Tableau2024_2025[[INDIVIDUEL]:[FN]],M$1,0)="","",VLOOKUP(B142,Tableau2024_2025[[INDIVIDUEL]:[FN]],M$1,0))</f>
        <v/>
      </c>
    </row>
    <row r="143" spans="2:3" x14ac:dyDescent="0.25">
      <c r="B143" s="38" t="s">
        <v>132</v>
      </c>
      <c r="C143" s="436" t="str">
        <f>IF(VLOOKUP(B143,Tableau2024_2025[[INDIVIDUEL]:[FN]],M$1,0)="","",VLOOKUP(B143,Tableau2024_2025[[INDIVIDUEL]:[FN]],M$1,0))</f>
        <v/>
      </c>
    </row>
    <row r="144" spans="2:3" x14ac:dyDescent="0.25">
      <c r="B144" s="38" t="s">
        <v>122</v>
      </c>
      <c r="C144" s="436" t="str">
        <f>IF(VLOOKUP(B144,Tableau2024_2025[[INDIVIDUEL]:[FN]],M$1,0)="","",VLOOKUP(B144,Tableau2024_2025[[INDIVIDUEL]:[FN]],M$1,0))</f>
        <v/>
      </c>
    </row>
    <row r="145" spans="2:3" x14ac:dyDescent="0.25">
      <c r="B145" s="38" t="s">
        <v>199</v>
      </c>
      <c r="C145" s="436" t="str">
        <f>IF(VLOOKUP(B145,Tableau2024_2025[[INDIVIDUEL]:[FN]],M$1,0)="","",VLOOKUP(B145,Tableau2024_2025[[INDIVIDUEL]:[FN]],M$1,0))</f>
        <v/>
      </c>
    </row>
    <row r="146" spans="2:3" x14ac:dyDescent="0.25">
      <c r="B146" s="38" t="s">
        <v>149</v>
      </c>
      <c r="C146" s="436" t="str">
        <f>IF(VLOOKUP(B146,Tableau2024_2025[[INDIVIDUEL]:[FN]],M$1,0)="","",VLOOKUP(B146,Tableau2024_2025[[INDIVIDUEL]:[FN]],M$1,0))</f>
        <v/>
      </c>
    </row>
    <row r="147" spans="2:3" x14ac:dyDescent="0.25">
      <c r="B147" s="38" t="s">
        <v>148</v>
      </c>
      <c r="C147" s="436" t="str">
        <f>IF(VLOOKUP(B147,Tableau2024_2025[[INDIVIDUEL]:[FN]],M$1,0)="","",VLOOKUP(B147,Tableau2024_2025[[INDIVIDUEL]:[FN]],M$1,0))</f>
        <v/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M16"/>
  <sheetViews>
    <sheetView workbookViewId="0">
      <selection activeCell="E4" sqref="E4"/>
    </sheetView>
  </sheetViews>
  <sheetFormatPr baseColWidth="10" defaultRowHeight="15" x14ac:dyDescent="0.25"/>
  <cols>
    <col min="1" max="1" width="10.28515625" style="1" customWidth="1"/>
    <col min="2" max="2" width="26.5703125" style="4" bestFit="1" customWidth="1"/>
    <col min="3" max="3" width="13.42578125" style="1" bestFit="1" customWidth="1"/>
    <col min="4" max="4" width="13.42578125" style="1" customWidth="1"/>
    <col min="5" max="5" width="17.5703125" style="1" bestFit="1" customWidth="1"/>
    <col min="6" max="7" width="15.85546875" style="1" bestFit="1" customWidth="1"/>
    <col min="8" max="8" width="16.140625" style="1" customWidth="1"/>
    <col min="9" max="9" width="16.85546875" style="1" customWidth="1"/>
    <col min="10" max="11" width="14.42578125" style="1" customWidth="1"/>
    <col min="12" max="16384" width="11.42578125" style="1"/>
  </cols>
  <sheetData>
    <row r="1" spans="1:13" ht="162" customHeight="1" x14ac:dyDescent="0.25">
      <c r="A1" s="1">
        <f>MAX(Tableau2024_20252[Num])+1</f>
        <v>15</v>
      </c>
    </row>
    <row r="2" spans="1:13" ht="56.25" customHeight="1" x14ac:dyDescent="0.25">
      <c r="A2" s="2" t="s">
        <v>176</v>
      </c>
      <c r="B2" s="3" t="s">
        <v>150</v>
      </c>
      <c r="C2" s="2" t="s">
        <v>155</v>
      </c>
      <c r="D2" s="2" t="s">
        <v>163</v>
      </c>
      <c r="E2" s="2" t="s">
        <v>185</v>
      </c>
      <c r="F2" s="2" t="s">
        <v>186</v>
      </c>
      <c r="G2" s="2" t="s">
        <v>187</v>
      </c>
      <c r="H2" s="2" t="s">
        <v>188</v>
      </c>
      <c r="I2" s="2" t="s">
        <v>189</v>
      </c>
      <c r="J2" s="2" t="s">
        <v>152</v>
      </c>
      <c r="K2" s="2" t="s">
        <v>153</v>
      </c>
      <c r="L2" s="2" t="s">
        <v>190</v>
      </c>
      <c r="M2" s="2" t="s">
        <v>191</v>
      </c>
    </row>
    <row r="3" spans="1:13" x14ac:dyDescent="0.25">
      <c r="A3" s="1">
        <v>14</v>
      </c>
      <c r="B3" s="37">
        <v>45570</v>
      </c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</row>
    <row r="4" spans="1:13" x14ac:dyDescent="0.25">
      <c r="A4" s="1">
        <v>13</v>
      </c>
      <c r="B4" s="37">
        <v>45746</v>
      </c>
      <c r="C4" s="35" t="s">
        <v>19</v>
      </c>
      <c r="D4" s="35"/>
      <c r="E4" s="35"/>
      <c r="F4" s="35"/>
      <c r="G4" s="35"/>
      <c r="H4" s="36"/>
      <c r="I4" s="36"/>
      <c r="J4" s="36"/>
      <c r="K4" s="36"/>
      <c r="L4" s="36"/>
      <c r="M4" s="39"/>
    </row>
    <row r="5" spans="1:13" x14ac:dyDescent="0.25">
      <c r="A5" s="1">
        <v>12</v>
      </c>
      <c r="B5" s="37">
        <v>45697</v>
      </c>
      <c r="C5" s="35" t="s">
        <v>26</v>
      </c>
      <c r="D5" s="35"/>
      <c r="E5" s="35"/>
      <c r="F5" s="35"/>
      <c r="G5" s="35"/>
      <c r="H5" s="36"/>
      <c r="I5" s="36"/>
      <c r="J5" s="36"/>
      <c r="K5" s="36"/>
      <c r="L5" s="36"/>
      <c r="M5" s="36"/>
    </row>
    <row r="6" spans="1:13" x14ac:dyDescent="0.25">
      <c r="A6" s="1">
        <v>11</v>
      </c>
      <c r="B6" s="37">
        <v>45697</v>
      </c>
      <c r="C6" s="35" t="s">
        <v>19</v>
      </c>
      <c r="D6" s="35"/>
      <c r="E6" s="35"/>
      <c r="F6" s="35"/>
      <c r="G6" s="35"/>
      <c r="H6" s="36"/>
      <c r="I6" s="36"/>
      <c r="J6" s="36"/>
      <c r="K6" s="36"/>
      <c r="L6" s="36"/>
      <c r="M6" s="36"/>
    </row>
    <row r="7" spans="1:13" x14ac:dyDescent="0.25">
      <c r="A7" s="1">
        <v>10</v>
      </c>
      <c r="B7" s="37">
        <v>45634</v>
      </c>
      <c r="C7" s="35" t="s">
        <v>26</v>
      </c>
      <c r="D7" s="35"/>
      <c r="E7" s="35"/>
      <c r="F7" s="35"/>
      <c r="G7" s="35"/>
      <c r="H7" s="36"/>
      <c r="I7" s="36"/>
      <c r="J7" s="36"/>
      <c r="K7" s="36"/>
      <c r="L7" s="36"/>
      <c r="M7" s="36"/>
    </row>
    <row r="8" spans="1:13" x14ac:dyDescent="0.25">
      <c r="A8" s="1">
        <v>9</v>
      </c>
      <c r="B8" s="37">
        <v>45634</v>
      </c>
      <c r="C8" s="35" t="s">
        <v>19</v>
      </c>
      <c r="D8" s="35"/>
      <c r="E8" s="35"/>
      <c r="F8" s="35"/>
      <c r="G8" s="35"/>
      <c r="H8" s="36"/>
      <c r="I8" s="36"/>
      <c r="J8" s="36"/>
      <c r="K8" s="36"/>
      <c r="L8" s="36"/>
      <c r="M8" s="36"/>
    </row>
    <row r="9" spans="1:13" x14ac:dyDescent="0.25">
      <c r="A9" s="1">
        <v>8</v>
      </c>
      <c r="B9" s="37">
        <v>45605</v>
      </c>
      <c r="C9" s="35" t="s">
        <v>26</v>
      </c>
      <c r="D9" s="35"/>
      <c r="E9" s="35"/>
      <c r="F9" s="35"/>
      <c r="G9" s="35"/>
      <c r="H9" s="36"/>
      <c r="I9" s="36"/>
      <c r="J9" s="36"/>
      <c r="K9" s="36"/>
      <c r="L9" s="36"/>
      <c r="M9" s="36"/>
    </row>
    <row r="10" spans="1:13" x14ac:dyDescent="0.25">
      <c r="A10" s="1">
        <v>7</v>
      </c>
      <c r="B10" s="37">
        <v>45605</v>
      </c>
      <c r="C10" s="35" t="s">
        <v>19</v>
      </c>
      <c r="D10" s="35"/>
      <c r="E10" s="35"/>
      <c r="F10" s="35"/>
      <c r="G10" s="35"/>
      <c r="H10" s="36"/>
      <c r="I10" s="36"/>
      <c r="J10" s="36"/>
      <c r="K10" s="36"/>
      <c r="L10" s="36"/>
      <c r="M10" s="36"/>
    </row>
    <row r="11" spans="1:13" x14ac:dyDescent="0.25">
      <c r="A11" s="1">
        <v>6</v>
      </c>
      <c r="B11" s="37">
        <v>45584</v>
      </c>
      <c r="C11" s="35" t="s">
        <v>26</v>
      </c>
      <c r="D11" s="35"/>
      <c r="E11" s="35"/>
      <c r="F11" s="35"/>
      <c r="G11" s="35"/>
      <c r="H11" s="36"/>
      <c r="I11" s="36"/>
      <c r="J11" s="36"/>
      <c r="K11" s="36"/>
      <c r="L11" s="36"/>
      <c r="M11" s="36"/>
    </row>
    <row r="12" spans="1:13" x14ac:dyDescent="0.25">
      <c r="A12" s="1">
        <v>5</v>
      </c>
      <c r="B12" s="37">
        <v>45584</v>
      </c>
      <c r="C12" s="35" t="s">
        <v>19</v>
      </c>
      <c r="D12" s="35"/>
      <c r="E12" s="35"/>
      <c r="F12" s="35"/>
      <c r="G12" s="35"/>
      <c r="H12" s="36"/>
      <c r="I12" s="36"/>
      <c r="J12" s="36"/>
      <c r="K12" s="36"/>
      <c r="L12" s="36"/>
      <c r="M12" s="36"/>
    </row>
    <row r="13" spans="1:13" x14ac:dyDescent="0.25">
      <c r="A13" s="1">
        <v>4</v>
      </c>
      <c r="B13" s="37">
        <v>45563</v>
      </c>
      <c r="C13" s="35" t="s">
        <v>26</v>
      </c>
      <c r="D13" s="35"/>
      <c r="E13" s="35"/>
      <c r="F13" s="35"/>
      <c r="G13" s="35"/>
      <c r="H13" s="36"/>
      <c r="I13" s="36"/>
      <c r="J13" s="36"/>
      <c r="K13" s="36"/>
      <c r="L13" s="36"/>
      <c r="M13" s="36"/>
    </row>
    <row r="14" spans="1:13" x14ac:dyDescent="0.25">
      <c r="A14" s="1">
        <v>3</v>
      </c>
      <c r="B14" s="37">
        <v>45563</v>
      </c>
      <c r="C14" s="35" t="s">
        <v>19</v>
      </c>
      <c r="D14" s="35"/>
      <c r="E14" s="35"/>
      <c r="F14" s="35"/>
      <c r="G14" s="35"/>
      <c r="H14" s="36"/>
      <c r="I14" s="36"/>
      <c r="J14" s="36"/>
      <c r="K14" s="36"/>
      <c r="L14" s="36"/>
      <c r="M14" s="36"/>
    </row>
    <row r="15" spans="1:13" x14ac:dyDescent="0.25">
      <c r="A15" s="38">
        <v>1</v>
      </c>
      <c r="B15" s="37">
        <v>45535</v>
      </c>
      <c r="C15" s="35" t="s">
        <v>156</v>
      </c>
      <c r="D15" s="35"/>
      <c r="E15" s="35"/>
      <c r="F15" s="35"/>
      <c r="G15" s="35"/>
      <c r="H15" s="36"/>
      <c r="I15" s="36"/>
      <c r="J15" s="36"/>
      <c r="K15" s="36"/>
      <c r="L15" s="36"/>
      <c r="M15" s="36"/>
    </row>
    <row r="16" spans="1:13" x14ac:dyDescent="0.25">
      <c r="A16" s="38">
        <v>2</v>
      </c>
      <c r="B16" s="37">
        <v>45542</v>
      </c>
      <c r="C16" s="35" t="s">
        <v>157</v>
      </c>
      <c r="D16" s="35"/>
      <c r="E16" s="35"/>
      <c r="F16" s="35"/>
      <c r="G16" s="35"/>
      <c r="H16" s="36"/>
      <c r="I16" s="36"/>
      <c r="J16" s="36"/>
      <c r="K16" s="36"/>
      <c r="L16" s="36"/>
      <c r="M16" s="40"/>
    </row>
  </sheetData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0000000}">
          <x14:formula1>
            <xm:f>LISTE!$P$2:$P$36</xm:f>
          </x14:formula1>
          <xm:sqref>F3:F16</xm:sqref>
        </x14:dataValidation>
        <x14:dataValidation type="list" allowBlank="1" showInputMessage="1" showErrorMessage="1" xr:uid="{00000000-0002-0000-0300-000001000000}">
          <x14:formula1>
            <xm:f>LISTE!$P$3:$P$36</xm:f>
          </x14:formula1>
          <xm:sqref>G3:G16</xm:sqref>
        </x14:dataValidation>
        <x14:dataValidation type="list" allowBlank="1" showInputMessage="1" showErrorMessage="1" xr:uid="{00000000-0002-0000-0300-000002000000}">
          <x14:formula1>
            <xm:f>LISTE!$G$2:$G$38</xm:f>
          </x14:formula1>
          <xm:sqref>D3:D16</xm:sqref>
        </x14:dataValidation>
        <x14:dataValidation type="list" allowBlank="1" showInputMessage="1" showErrorMessage="1" xr:uid="{00000000-0002-0000-0300-000003000000}">
          <x14:formula1>
            <xm:f>LISTE!$C$2:$C$38</xm:f>
          </x14:formula1>
          <xm:sqref>C3:C16</xm:sqref>
        </x14:dataValidation>
        <x14:dataValidation type="list" allowBlank="1" showInputMessage="1" showErrorMessage="1" xr:uid="{00000000-0002-0000-0300-000004000000}">
          <x14:formula1>
            <xm:f>LISTE!$I$3:$I$45</xm:f>
          </x14:formula1>
          <xm:sqref>E3:E16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/>
  <dimension ref="A1:I28"/>
  <sheetViews>
    <sheetView workbookViewId="0">
      <pane ySplit="2" topLeftCell="A3" activePane="bottomLeft" state="frozen"/>
      <selection activeCell="H1" sqref="H1"/>
      <selection pane="bottomLeft" activeCell="F42" sqref="F42"/>
    </sheetView>
  </sheetViews>
  <sheetFormatPr baseColWidth="10" defaultRowHeight="15" x14ac:dyDescent="0.25"/>
  <cols>
    <col min="1" max="2" width="10.28515625" style="1" customWidth="1"/>
    <col min="3" max="3" width="13.42578125" style="1" bestFit="1" customWidth="1"/>
    <col min="4" max="4" width="27.140625" style="1" bestFit="1" customWidth="1"/>
    <col min="5" max="5" width="26.5703125" style="1" bestFit="1" customWidth="1"/>
    <col min="6" max="6" width="25.42578125" style="1" bestFit="1" customWidth="1"/>
    <col min="7" max="8" width="26.5703125" style="1" bestFit="1" customWidth="1"/>
    <col min="9" max="9" width="28" style="1" customWidth="1"/>
    <col min="10" max="16384" width="11.42578125" style="1"/>
  </cols>
  <sheetData>
    <row r="1" spans="1:9" ht="162" customHeight="1" x14ac:dyDescent="0.25">
      <c r="A1" s="1">
        <f>MAX(Tableau2024_2025[Num])+1</f>
        <v>27</v>
      </c>
    </row>
    <row r="2" spans="1:9" ht="56.25" customHeight="1" x14ac:dyDescent="0.25">
      <c r="A2" s="2" t="s">
        <v>176</v>
      </c>
      <c r="B2" s="2" t="s">
        <v>193</v>
      </c>
      <c r="C2" s="2" t="s">
        <v>155</v>
      </c>
      <c r="D2" s="2" t="s">
        <v>192</v>
      </c>
      <c r="E2" s="2" t="s">
        <v>16</v>
      </c>
      <c r="F2" s="2" t="s">
        <v>23</v>
      </c>
      <c r="G2" s="2" t="s">
        <v>97</v>
      </c>
      <c r="H2" s="2" t="s">
        <v>103</v>
      </c>
      <c r="I2" s="2" t="s">
        <v>177</v>
      </c>
    </row>
    <row r="3" spans="1:9" ht="22.5" customHeight="1" x14ac:dyDescent="0.25">
      <c r="A3" s="38">
        <v>1</v>
      </c>
      <c r="B3" s="38"/>
      <c r="C3" s="35" t="s">
        <v>156</v>
      </c>
      <c r="D3" s="41">
        <v>45535</v>
      </c>
      <c r="E3" s="41"/>
      <c r="F3" s="41"/>
      <c r="G3" s="41"/>
      <c r="H3" s="41"/>
      <c r="I3" s="41"/>
    </row>
    <row r="4" spans="1:9" ht="22.5" customHeight="1" x14ac:dyDescent="0.25">
      <c r="A4" s="38">
        <v>2</v>
      </c>
      <c r="B4" s="38"/>
      <c r="C4" s="35" t="s">
        <v>157</v>
      </c>
      <c r="D4" s="41">
        <v>45542</v>
      </c>
      <c r="E4" s="41"/>
      <c r="F4" s="41"/>
      <c r="G4" s="41"/>
      <c r="H4" s="41"/>
      <c r="I4" s="41"/>
    </row>
    <row r="5" spans="1:9" ht="22.5" customHeight="1" x14ac:dyDescent="0.25">
      <c r="A5" s="1">
        <v>3</v>
      </c>
      <c r="B5" s="1" t="s">
        <v>194</v>
      </c>
      <c r="C5" s="35" t="s">
        <v>5</v>
      </c>
      <c r="D5" s="41">
        <v>45571</v>
      </c>
      <c r="E5" s="41">
        <v>45585</v>
      </c>
      <c r="F5" s="41">
        <v>45599</v>
      </c>
      <c r="G5" s="41"/>
      <c r="H5" s="41">
        <v>45620</v>
      </c>
      <c r="I5" s="41">
        <v>45746</v>
      </c>
    </row>
    <row r="6" spans="1:9" ht="22.5" customHeight="1" x14ac:dyDescent="0.25">
      <c r="A6" s="1">
        <v>4</v>
      </c>
      <c r="B6" s="1" t="s">
        <v>194</v>
      </c>
      <c r="C6" s="35" t="s">
        <v>12</v>
      </c>
      <c r="D6" s="41">
        <v>45571</v>
      </c>
      <c r="E6" s="41">
        <v>45585</v>
      </c>
      <c r="F6" s="41">
        <v>45599</v>
      </c>
      <c r="G6" s="41"/>
      <c r="H6" s="41">
        <v>45620</v>
      </c>
      <c r="I6" s="41">
        <v>45746</v>
      </c>
    </row>
    <row r="7" spans="1:9" ht="22.5" customHeight="1" x14ac:dyDescent="0.25">
      <c r="A7" s="1">
        <v>5</v>
      </c>
      <c r="B7" s="1" t="s">
        <v>194</v>
      </c>
      <c r="C7" s="35" t="s">
        <v>19</v>
      </c>
      <c r="D7" s="41">
        <v>45556</v>
      </c>
      <c r="E7" s="41">
        <v>45584</v>
      </c>
      <c r="F7" s="41">
        <v>45619</v>
      </c>
      <c r="G7" s="41">
        <v>45641</v>
      </c>
      <c r="H7" s="41">
        <v>45697</v>
      </c>
      <c r="I7" s="41">
        <v>45746</v>
      </c>
    </row>
    <row r="8" spans="1:9" ht="22.5" customHeight="1" x14ac:dyDescent="0.25">
      <c r="A8" s="1">
        <v>6</v>
      </c>
      <c r="B8" s="1" t="s">
        <v>194</v>
      </c>
      <c r="C8" s="35" t="s">
        <v>26</v>
      </c>
      <c r="D8" s="41">
        <v>45556</v>
      </c>
      <c r="E8" s="41">
        <v>45584</v>
      </c>
      <c r="F8" s="41">
        <v>45619</v>
      </c>
      <c r="G8" s="41">
        <v>45641</v>
      </c>
      <c r="H8" s="41">
        <v>45697</v>
      </c>
      <c r="I8" s="41"/>
    </row>
    <row r="9" spans="1:9" ht="22.5" customHeight="1" x14ac:dyDescent="0.25">
      <c r="A9" s="1">
        <v>7</v>
      </c>
      <c r="B9" s="1" t="s">
        <v>195</v>
      </c>
      <c r="C9" s="35" t="s">
        <v>61</v>
      </c>
      <c r="D9" s="41">
        <v>45627</v>
      </c>
      <c r="E9" s="41">
        <v>45669</v>
      </c>
      <c r="F9" s="41">
        <v>45683</v>
      </c>
      <c r="G9" s="41"/>
      <c r="H9" s="41">
        <v>45704</v>
      </c>
      <c r="I9" s="41">
        <v>45725</v>
      </c>
    </row>
    <row r="10" spans="1:9" ht="22.5" customHeight="1" x14ac:dyDescent="0.25">
      <c r="A10" s="1">
        <v>8</v>
      </c>
      <c r="B10" s="1" t="s">
        <v>195</v>
      </c>
      <c r="C10" s="35" t="s">
        <v>68</v>
      </c>
      <c r="D10" s="41">
        <v>45563</v>
      </c>
      <c r="E10" s="41">
        <v>45592</v>
      </c>
      <c r="F10" s="41">
        <v>45626</v>
      </c>
      <c r="G10" s="41">
        <v>45669</v>
      </c>
      <c r="H10" s="41">
        <v>45704</v>
      </c>
      <c r="I10" s="41">
        <v>45725</v>
      </c>
    </row>
    <row r="11" spans="1:9" ht="22.5" customHeight="1" x14ac:dyDescent="0.25">
      <c r="A11" s="1">
        <v>9</v>
      </c>
      <c r="B11" s="1" t="s">
        <v>195</v>
      </c>
      <c r="C11" s="35" t="s">
        <v>75</v>
      </c>
      <c r="D11" s="41">
        <v>45564</v>
      </c>
      <c r="E11" s="41">
        <v>45591</v>
      </c>
      <c r="F11" s="41">
        <v>45627</v>
      </c>
      <c r="G11" s="41">
        <v>45669</v>
      </c>
      <c r="H11" s="41">
        <v>45760</v>
      </c>
      <c r="I11" s="41">
        <v>45837</v>
      </c>
    </row>
    <row r="12" spans="1:9" ht="22.5" customHeight="1" x14ac:dyDescent="0.25">
      <c r="A12" s="1">
        <v>10</v>
      </c>
      <c r="B12" s="1" t="s">
        <v>195</v>
      </c>
      <c r="C12" s="35" t="s">
        <v>82</v>
      </c>
      <c r="D12" s="41">
        <v>45563</v>
      </c>
      <c r="E12" s="41">
        <v>45592</v>
      </c>
      <c r="F12" s="41">
        <v>45626</v>
      </c>
      <c r="G12" s="41">
        <v>45669</v>
      </c>
      <c r="H12" s="41">
        <v>45760</v>
      </c>
      <c r="I12" s="41"/>
    </row>
    <row r="13" spans="1:9" ht="22.5" customHeight="1" x14ac:dyDescent="0.25">
      <c r="A13" s="1">
        <v>11</v>
      </c>
      <c r="B13" s="1" t="s">
        <v>195</v>
      </c>
      <c r="C13" s="35" t="s">
        <v>89</v>
      </c>
      <c r="D13" s="41">
        <v>45564</v>
      </c>
      <c r="E13" s="41">
        <v>45591</v>
      </c>
      <c r="F13" s="41">
        <v>45627</v>
      </c>
      <c r="G13" s="41">
        <v>45669</v>
      </c>
      <c r="H13" s="41">
        <v>45816</v>
      </c>
      <c r="I13" s="41"/>
    </row>
    <row r="14" spans="1:9" ht="22.5" customHeight="1" x14ac:dyDescent="0.25">
      <c r="A14" s="1">
        <v>12</v>
      </c>
      <c r="B14" s="1" t="s">
        <v>195</v>
      </c>
      <c r="C14" s="35" t="s">
        <v>94</v>
      </c>
      <c r="D14" s="41">
        <v>45563</v>
      </c>
      <c r="E14" s="41">
        <v>45592</v>
      </c>
      <c r="F14" s="41">
        <v>45626</v>
      </c>
      <c r="G14" s="41">
        <v>45669</v>
      </c>
      <c r="H14" s="41">
        <v>45816</v>
      </c>
      <c r="I14" s="41"/>
    </row>
    <row r="15" spans="1:9" ht="22.5" customHeight="1" x14ac:dyDescent="0.25">
      <c r="A15" s="1">
        <v>13</v>
      </c>
      <c r="B15" s="1" t="s">
        <v>196</v>
      </c>
      <c r="C15" s="35" t="s">
        <v>33</v>
      </c>
      <c r="D15" s="41">
        <v>45662</v>
      </c>
      <c r="E15" s="41">
        <v>45711</v>
      </c>
      <c r="F15" s="41">
        <v>45732</v>
      </c>
      <c r="G15" s="41"/>
      <c r="H15" s="41">
        <v>45753</v>
      </c>
      <c r="I15" s="41">
        <v>45795</v>
      </c>
    </row>
    <row r="16" spans="1:9" ht="22.5" customHeight="1" x14ac:dyDescent="0.25">
      <c r="A16" s="1">
        <v>14</v>
      </c>
      <c r="B16" s="1" t="s">
        <v>196</v>
      </c>
      <c r="C16" s="35" t="s">
        <v>40</v>
      </c>
      <c r="D16" s="41">
        <v>45598</v>
      </c>
      <c r="E16" s="41">
        <v>45633</v>
      </c>
      <c r="F16" s="41">
        <v>45682</v>
      </c>
      <c r="G16" s="41">
        <v>45718</v>
      </c>
      <c r="H16" s="41">
        <v>45753</v>
      </c>
      <c r="I16" s="41">
        <v>45795</v>
      </c>
    </row>
    <row r="17" spans="1:9" ht="22.5" customHeight="1" x14ac:dyDescent="0.25">
      <c r="A17" s="1">
        <v>15</v>
      </c>
      <c r="B17" s="1" t="s">
        <v>196</v>
      </c>
      <c r="C17" s="35" t="s">
        <v>47</v>
      </c>
      <c r="D17" s="41">
        <v>45598</v>
      </c>
      <c r="E17" s="41">
        <v>45633</v>
      </c>
      <c r="F17" s="41">
        <v>45682</v>
      </c>
      <c r="G17" s="41">
        <v>45718</v>
      </c>
      <c r="H17" s="41">
        <v>45816</v>
      </c>
      <c r="I17" s="41">
        <v>45837</v>
      </c>
    </row>
    <row r="18" spans="1:9" ht="22.5" customHeight="1" x14ac:dyDescent="0.25">
      <c r="A18" s="1">
        <v>16</v>
      </c>
      <c r="B18" s="1" t="s">
        <v>196</v>
      </c>
      <c r="C18" s="35" t="s">
        <v>54</v>
      </c>
      <c r="D18" s="41">
        <v>45598</v>
      </c>
      <c r="E18" s="41">
        <v>45633</v>
      </c>
      <c r="F18" s="41">
        <v>45682</v>
      </c>
      <c r="G18" s="41">
        <v>45718</v>
      </c>
      <c r="H18" s="41"/>
      <c r="I18" s="41"/>
    </row>
    <row r="19" spans="1:9" ht="22.5" customHeight="1" x14ac:dyDescent="0.25">
      <c r="A19" s="1">
        <v>17</v>
      </c>
      <c r="B19" s="1" t="s">
        <v>197</v>
      </c>
      <c r="C19" s="35" t="s">
        <v>100</v>
      </c>
      <c r="D19" s="41">
        <v>45592</v>
      </c>
      <c r="E19" s="41">
        <v>45634</v>
      </c>
      <c r="F19" s="41">
        <v>45718</v>
      </c>
      <c r="G19" s="41">
        <v>45760</v>
      </c>
      <c r="H19" s="41">
        <v>45781</v>
      </c>
      <c r="I19" s="41">
        <v>45802</v>
      </c>
    </row>
    <row r="20" spans="1:9" ht="22.5" customHeight="1" x14ac:dyDescent="0.25">
      <c r="A20" s="1">
        <v>18</v>
      </c>
      <c r="B20" s="1" t="s">
        <v>197</v>
      </c>
      <c r="C20" s="35" t="s">
        <v>106</v>
      </c>
      <c r="D20" s="41">
        <v>45578</v>
      </c>
      <c r="E20" s="41">
        <v>45613</v>
      </c>
      <c r="F20" s="41">
        <v>45676</v>
      </c>
      <c r="G20" s="41">
        <v>45725</v>
      </c>
      <c r="H20" s="41">
        <v>45781</v>
      </c>
      <c r="I20" s="41">
        <v>45802</v>
      </c>
    </row>
    <row r="21" spans="1:9" ht="22.5" customHeight="1" x14ac:dyDescent="0.25">
      <c r="A21" s="1">
        <v>19</v>
      </c>
      <c r="B21" s="1" t="s">
        <v>197</v>
      </c>
      <c r="C21" s="35" t="s">
        <v>112</v>
      </c>
      <c r="D21" s="41">
        <v>45598</v>
      </c>
      <c r="E21" s="41">
        <v>45661</v>
      </c>
      <c r="F21" s="41">
        <v>45710</v>
      </c>
      <c r="G21" s="41">
        <v>45732</v>
      </c>
      <c r="H21" s="41">
        <v>45781</v>
      </c>
      <c r="I21" s="41">
        <v>45802</v>
      </c>
    </row>
    <row r="22" spans="1:9" ht="22.5" customHeight="1" x14ac:dyDescent="0.25">
      <c r="A22" s="1">
        <v>20</v>
      </c>
      <c r="B22" s="1" t="s">
        <v>197</v>
      </c>
      <c r="C22" s="35" t="s">
        <v>117</v>
      </c>
      <c r="D22" s="41">
        <v>45598</v>
      </c>
      <c r="E22" s="41">
        <v>45661</v>
      </c>
      <c r="F22" s="41">
        <v>45710</v>
      </c>
      <c r="G22" s="41">
        <v>45732</v>
      </c>
      <c r="H22" s="41">
        <v>45788</v>
      </c>
      <c r="I22" s="41">
        <v>45837</v>
      </c>
    </row>
    <row r="23" spans="1:9" ht="22.5" customHeight="1" x14ac:dyDescent="0.25">
      <c r="A23" s="1">
        <v>21</v>
      </c>
      <c r="B23" s="1" t="s">
        <v>197</v>
      </c>
      <c r="C23" s="35" t="s">
        <v>122</v>
      </c>
      <c r="D23" s="41">
        <v>45598</v>
      </c>
      <c r="E23" s="41">
        <v>45661</v>
      </c>
      <c r="F23" s="41">
        <v>45710</v>
      </c>
      <c r="G23" s="41">
        <v>45732</v>
      </c>
      <c r="H23" s="41">
        <v>45788</v>
      </c>
      <c r="I23" s="41"/>
    </row>
    <row r="24" spans="1:9" ht="22.5" customHeight="1" x14ac:dyDescent="0.25">
      <c r="A24" s="1">
        <v>22</v>
      </c>
      <c r="B24" s="1" t="s">
        <v>198</v>
      </c>
      <c r="C24" s="35" t="s">
        <v>126</v>
      </c>
      <c r="D24" s="41">
        <v>45704</v>
      </c>
      <c r="E24" s="41">
        <v>45732</v>
      </c>
      <c r="F24" s="41">
        <v>45746</v>
      </c>
      <c r="G24" s="41">
        <v>45760</v>
      </c>
      <c r="H24" s="41">
        <v>45781</v>
      </c>
      <c r="I24" s="41">
        <v>45816</v>
      </c>
    </row>
    <row r="25" spans="1:9" ht="22.5" customHeight="1" x14ac:dyDescent="0.25">
      <c r="A25" s="1">
        <v>23</v>
      </c>
      <c r="B25" s="1" t="s">
        <v>198</v>
      </c>
      <c r="C25" s="35" t="s">
        <v>132</v>
      </c>
      <c r="D25" s="41">
        <v>45620</v>
      </c>
      <c r="E25" s="41">
        <v>45634</v>
      </c>
      <c r="F25" s="41">
        <v>45676</v>
      </c>
      <c r="G25" s="41">
        <v>45690</v>
      </c>
      <c r="H25" s="41">
        <v>45711</v>
      </c>
      <c r="I25" s="41"/>
    </row>
    <row r="26" spans="1:9" ht="22.5" customHeight="1" x14ac:dyDescent="0.25">
      <c r="A26" s="1">
        <v>24</v>
      </c>
      <c r="B26" s="1" t="s">
        <v>198</v>
      </c>
      <c r="C26" s="35" t="s">
        <v>199</v>
      </c>
      <c r="D26" s="41">
        <v>45774</v>
      </c>
      <c r="E26" s="41">
        <v>45794</v>
      </c>
      <c r="F26" s="41">
        <v>45808</v>
      </c>
      <c r="G26" s="41">
        <v>45830</v>
      </c>
      <c r="H26" s="41"/>
      <c r="I26" s="41"/>
    </row>
    <row r="27" spans="1:9" ht="22.5" customHeight="1" x14ac:dyDescent="0.25">
      <c r="A27" s="1">
        <v>25</v>
      </c>
      <c r="B27" s="1" t="s">
        <v>195</v>
      </c>
      <c r="C27" s="35" t="s">
        <v>149</v>
      </c>
      <c r="D27" s="41" t="s">
        <v>234</v>
      </c>
      <c r="E27" s="41" t="s">
        <v>234</v>
      </c>
      <c r="F27" s="41" t="s">
        <v>234</v>
      </c>
      <c r="G27" s="41" t="s">
        <v>234</v>
      </c>
      <c r="H27" s="41">
        <v>45830</v>
      </c>
      <c r="I27" s="41"/>
    </row>
    <row r="28" spans="1:9" ht="22.5" customHeight="1" x14ac:dyDescent="0.25">
      <c r="A28" s="1">
        <v>26</v>
      </c>
      <c r="B28" s="1" t="s">
        <v>195</v>
      </c>
      <c r="C28" s="35" t="s">
        <v>148</v>
      </c>
      <c r="D28" s="41" t="s">
        <v>234</v>
      </c>
      <c r="E28" s="41" t="s">
        <v>234</v>
      </c>
      <c r="F28" s="41" t="s">
        <v>234</v>
      </c>
      <c r="G28" s="41" t="s">
        <v>234</v>
      </c>
      <c r="H28" s="41">
        <v>45830</v>
      </c>
      <c r="I28" s="41"/>
    </row>
  </sheetData>
  <phoneticPr fontId="2" type="noConversion"/>
  <conditionalFormatting sqref="A3:I28">
    <cfRule type="expression" dxfId="1" priority="1">
      <formula>ROW()=CELL("ligne")</formula>
    </cfRule>
    <cfRule type="expression" dxfId="0" priority="2">
      <formula>ROW()=CELL(ligne)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LISTE!$C$2:$C$38</xm:f>
          </x14:formula1>
          <xm:sqref>C3:C28</xm:sqref>
        </x14:dataValidation>
        <x14:dataValidation type="list" allowBlank="1" showInputMessage="1" showErrorMessage="1" xr:uid="{00000000-0002-0000-0400-000001000000}">
          <x14:formula1>
            <xm:f>LISTE!$A$1:$A$28</xm:f>
          </x14:formula1>
          <xm:sqref>B3:B28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B1:H31"/>
  <sheetViews>
    <sheetView workbookViewId="0">
      <selection activeCell="B20" sqref="B20"/>
    </sheetView>
  </sheetViews>
  <sheetFormatPr baseColWidth="10" defaultRowHeight="15" x14ac:dyDescent="0.25"/>
  <cols>
    <col min="1" max="1" width="3.42578125" style="38" customWidth="1"/>
    <col min="2" max="16384" width="11.42578125" style="38"/>
  </cols>
  <sheetData>
    <row r="1" spans="2:8" x14ac:dyDescent="0.25">
      <c r="C1" s="38">
        <v>2</v>
      </c>
      <c r="D1" s="38">
        <v>3</v>
      </c>
      <c r="E1" s="38">
        <v>4</v>
      </c>
      <c r="F1" s="38">
        <v>5</v>
      </c>
      <c r="G1" s="38">
        <v>6</v>
      </c>
      <c r="H1" s="38">
        <v>7</v>
      </c>
    </row>
    <row r="2" spans="2:8" x14ac:dyDescent="0.25">
      <c r="C2" s="38" t="s">
        <v>9</v>
      </c>
      <c r="D2" s="38" t="s">
        <v>16</v>
      </c>
      <c r="E2" s="38" t="s">
        <v>23</v>
      </c>
      <c r="F2" s="38" t="s">
        <v>200</v>
      </c>
      <c r="G2" s="38" t="s">
        <v>201</v>
      </c>
      <c r="H2" s="38" t="s">
        <v>202</v>
      </c>
    </row>
    <row r="3" spans="2:8" x14ac:dyDescent="0.25">
      <c r="B3" s="42" t="s">
        <v>5</v>
      </c>
      <c r="C3" s="240">
        <f>IF(VLOOKUP($B3,Tableau2024_2025[[INDIVIDUEL]:[FN]],$C$1,0)="","",VLOOKUP($B3,Tableau2024_2025[[INDIVIDUEL]:[FN]],$C$1,0))</f>
        <v>45571</v>
      </c>
      <c r="D3" s="240">
        <f>IF(VLOOKUP($B3,Tableau2024_2025[[INDIVIDUEL]:[FN]],$D$1,0)="","",VLOOKUP($B3,Tableau2024_2025[[INDIVIDUEL]:[FN]],$D$1,0))</f>
        <v>45585</v>
      </c>
      <c r="E3" s="240">
        <f>IF(VLOOKUP($B3,Tableau2024_2025[[INDIVIDUEL]:[FN]],$E$1,0)="","",VLOOKUP($B3,Tableau2024_2025[[INDIVIDUEL]:[FN]],$E$1,0))</f>
        <v>45599</v>
      </c>
      <c r="F3" s="240" t="str">
        <f>IF(VLOOKUP($B3,Tableau2024_2025[[INDIVIDUEL]:[FN]],$F$1,0)="","",VLOOKUP($B3,Tableau2024_2025[[INDIVIDUEL]:[FN]],$F$1,0))</f>
        <v/>
      </c>
      <c r="G3" s="258">
        <f>IF(VLOOKUP($B3,Tableau2024_2025[[INDIVIDUEL]:[FN]],$G$1,0)="","",VLOOKUP($B3,Tableau2024_2025[[INDIVIDUEL]:[FN]],$G$1,0))</f>
        <v>45620</v>
      </c>
      <c r="H3" s="257">
        <f>IF(VLOOKUP($B3,Tableau2024_2025[[INDIVIDUEL]:[FN]],$H$1,0)="","",VLOOKUP($B3,Tableau2024_2025[[INDIVIDUEL]:[FN]],$H$1,0))</f>
        <v>45746</v>
      </c>
    </row>
    <row r="4" spans="2:8" x14ac:dyDescent="0.25">
      <c r="B4" s="241" t="s">
        <v>12</v>
      </c>
      <c r="C4" s="240">
        <f>IF(VLOOKUP($B4,Tableau2024_2025[[INDIVIDUEL]:[FN]],$C$1,0)="","",VLOOKUP($B4,Tableau2024_2025[[INDIVIDUEL]:[FN]],$C$1,0))</f>
        <v>45571</v>
      </c>
      <c r="D4" s="240">
        <f>IF(VLOOKUP($B4,Tableau2024_2025[[INDIVIDUEL]:[FN]],$D$1,0)="","",VLOOKUP($B4,Tableau2024_2025[[INDIVIDUEL]:[FN]],$D$1,0))</f>
        <v>45585</v>
      </c>
      <c r="E4" s="240">
        <f>IF(VLOOKUP($B4,Tableau2024_2025[[INDIVIDUEL]:[FN]],$E$1,0)="","",VLOOKUP($B4,Tableau2024_2025[[INDIVIDUEL]:[FN]],$E$1,0))</f>
        <v>45599</v>
      </c>
      <c r="F4" s="240" t="str">
        <f>IF(VLOOKUP($B4,Tableau2024_2025[[INDIVIDUEL]:[FN]],$F$1,0)="","",VLOOKUP($B4,Tableau2024_2025[[INDIVIDUEL]:[FN]],$F$1,0))</f>
        <v/>
      </c>
      <c r="G4" s="258">
        <f>IF(VLOOKUP($B4,Tableau2024_2025[[INDIVIDUEL]:[FN]],$G$1,0)="","",VLOOKUP($B4,Tableau2024_2025[[INDIVIDUEL]:[FN]],$G$1,0))</f>
        <v>45620</v>
      </c>
      <c r="H4" s="257">
        <f>IF(VLOOKUP($B4,Tableau2024_2025[[INDIVIDUEL]:[FN]],$H$1,0)="","",VLOOKUP($B4,Tableau2024_2025[[INDIVIDUEL]:[FN]],$H$1,0))</f>
        <v>45746</v>
      </c>
    </row>
    <row r="5" spans="2:8" x14ac:dyDescent="0.25">
      <c r="B5" s="42" t="s">
        <v>19</v>
      </c>
      <c r="C5" s="240">
        <f>IF(VLOOKUP($B5,Tableau2024_2025[[INDIVIDUEL]:[FN]],$C$1,0)="","",VLOOKUP($B5,Tableau2024_2025[[INDIVIDUEL]:[FN]],$C$1,0))</f>
        <v>45556</v>
      </c>
      <c r="D5" s="240">
        <f>IF(VLOOKUP($B5,Tableau2024_2025[[INDIVIDUEL]:[FN]],$D$1,0)="","",VLOOKUP($B5,Tableau2024_2025[[INDIVIDUEL]:[FN]],$D$1,0))</f>
        <v>45584</v>
      </c>
      <c r="E5" s="240">
        <f>IF(VLOOKUP($B5,Tableau2024_2025[[INDIVIDUEL]:[FN]],$E$1,0)="","",VLOOKUP($B5,Tableau2024_2025[[INDIVIDUEL]:[FN]],$E$1,0))</f>
        <v>45619</v>
      </c>
      <c r="F5" s="240">
        <f>IF(VLOOKUP($B5,Tableau2024_2025[[INDIVIDUEL]:[FN]],$F$1,0)="","",VLOOKUP($B5,Tableau2024_2025[[INDIVIDUEL]:[FN]],$F$1,0))</f>
        <v>45641</v>
      </c>
      <c r="G5" s="258">
        <f>IF(VLOOKUP($B5,Tableau2024_2025[[INDIVIDUEL]:[FN]],$G$1,0)="","",VLOOKUP($B5,Tableau2024_2025[[INDIVIDUEL]:[FN]],$G$1,0))</f>
        <v>45697</v>
      </c>
      <c r="H5" s="257">
        <f>IF(VLOOKUP($B5,Tableau2024_2025[[INDIVIDUEL]:[FN]],$H$1,0)="","",VLOOKUP($B5,Tableau2024_2025[[INDIVIDUEL]:[FN]],$H$1,0))</f>
        <v>45746</v>
      </c>
    </row>
    <row r="6" spans="2:8" x14ac:dyDescent="0.25">
      <c r="B6" s="241" t="s">
        <v>26</v>
      </c>
      <c r="C6" s="240">
        <f>IF(VLOOKUP($B6,Tableau2024_2025[[INDIVIDUEL]:[FN]],$C$1,0)="","",VLOOKUP($B6,Tableau2024_2025[[INDIVIDUEL]:[FN]],$C$1,0))</f>
        <v>45556</v>
      </c>
      <c r="D6" s="240">
        <f>IF(VLOOKUP($B6,Tableau2024_2025[[INDIVIDUEL]:[FN]],$D$1,0)="","",VLOOKUP($B6,Tableau2024_2025[[INDIVIDUEL]:[FN]],$D$1,0))</f>
        <v>45584</v>
      </c>
      <c r="E6" s="240">
        <f>IF(VLOOKUP($B6,Tableau2024_2025[[INDIVIDUEL]:[FN]],$E$1,0)="","",VLOOKUP($B6,Tableau2024_2025[[INDIVIDUEL]:[FN]],$E$1,0))</f>
        <v>45619</v>
      </c>
      <c r="F6" s="240">
        <f>IF(VLOOKUP($B6,Tableau2024_2025[[INDIVIDUEL]:[FN]],$F$1,0)="","",VLOOKUP($B6,Tableau2024_2025[[INDIVIDUEL]:[FN]],$F$1,0))</f>
        <v>45641</v>
      </c>
      <c r="G6" s="258">
        <f>IF(VLOOKUP($B6,Tableau2024_2025[[INDIVIDUEL]:[FN]],$G$1,0)="","",VLOOKUP($B6,Tableau2024_2025[[INDIVIDUEL]:[FN]],$G$1,0))</f>
        <v>45697</v>
      </c>
      <c r="H6" s="257" t="str">
        <f>IF(VLOOKUP($B6,Tableau2024_2025[[INDIVIDUEL]:[FN]],$H$1,0)="","",VLOOKUP($B6,Tableau2024_2025[[INDIVIDUEL]:[FN]],$H$1,0))</f>
        <v/>
      </c>
    </row>
    <row r="8" spans="2:8" x14ac:dyDescent="0.25">
      <c r="B8" s="242" t="s">
        <v>61</v>
      </c>
      <c r="C8" s="243">
        <f>IF(VLOOKUP($B8,Tableau2024_2025[[INDIVIDUEL]:[FN]],$C$1,0)="","",VLOOKUP($B8,Tableau2024_2025[[INDIVIDUEL]:[FN]],$C$1,0))</f>
        <v>45627</v>
      </c>
      <c r="D8" s="243">
        <f>IF(VLOOKUP($B8,Tableau2024_2025[[INDIVIDUEL]:[FN]],$D$1,0)="","",VLOOKUP($B8,Tableau2024_2025[[INDIVIDUEL]:[FN]],$D$1,0))</f>
        <v>45669</v>
      </c>
      <c r="E8" s="243">
        <f>IF(VLOOKUP($B8,Tableau2024_2025[[INDIVIDUEL]:[FN]],$E$1,0)="","",VLOOKUP($B8,Tableau2024_2025[[INDIVIDUEL]:[FN]],$E$1,0))</f>
        <v>45683</v>
      </c>
      <c r="F8" s="243" t="str">
        <f>IF(VLOOKUP($B8,Tableau2024_2025[[INDIVIDUEL]:[FN]],$F$1,0)="","",VLOOKUP($B8,Tableau2024_2025[[INDIVIDUEL]:[FN]],$F$1,0))</f>
        <v/>
      </c>
      <c r="G8" s="260">
        <f>IF(VLOOKUP($B8,Tableau2024_2025[[INDIVIDUEL]:[FN]],$G$1,0)="","",VLOOKUP($B8,Tableau2024_2025[[INDIVIDUEL]:[FN]],$G$1,0))</f>
        <v>45704</v>
      </c>
      <c r="H8" s="259">
        <f>IF(VLOOKUP($B8,Tableau2024_2025[[INDIVIDUEL]:[FN]],$H$1,0)="","",VLOOKUP($B8,Tableau2024_2025[[INDIVIDUEL]:[FN]],$H$1,0))</f>
        <v>45725</v>
      </c>
    </row>
    <row r="9" spans="2:8" x14ac:dyDescent="0.25">
      <c r="B9" s="244" t="s">
        <v>68</v>
      </c>
      <c r="C9" s="243">
        <f>IF(VLOOKUP($B9,Tableau2024_2025[[INDIVIDUEL]:[FN]],$C$1,0)="","",VLOOKUP($B9,Tableau2024_2025[[INDIVIDUEL]:[FN]],$C$1,0))</f>
        <v>45563</v>
      </c>
      <c r="D9" s="243">
        <f>IF(VLOOKUP($B9,Tableau2024_2025[[INDIVIDUEL]:[FN]],$D$1,0)="","",VLOOKUP($B9,Tableau2024_2025[[INDIVIDUEL]:[FN]],$D$1,0))</f>
        <v>45592</v>
      </c>
      <c r="E9" s="243">
        <f>IF(VLOOKUP($B9,Tableau2024_2025[[INDIVIDUEL]:[FN]],$E$1,0)="","",VLOOKUP($B9,Tableau2024_2025[[INDIVIDUEL]:[FN]],$E$1,0))</f>
        <v>45626</v>
      </c>
      <c r="F9" s="243">
        <f>IF(VLOOKUP($B9,Tableau2024_2025[[INDIVIDUEL]:[FN]],$F$1,0)="","",VLOOKUP($B9,Tableau2024_2025[[INDIVIDUEL]:[FN]],$F$1,0))</f>
        <v>45669</v>
      </c>
      <c r="G9" s="260">
        <f>IF(VLOOKUP($B9,Tableau2024_2025[[INDIVIDUEL]:[FN]],$G$1,0)="","",VLOOKUP($B9,Tableau2024_2025[[INDIVIDUEL]:[FN]],$G$1,0))</f>
        <v>45704</v>
      </c>
      <c r="H9" s="259">
        <f>IF(VLOOKUP($B9,Tableau2024_2025[[INDIVIDUEL]:[FN]],$H$1,0)="","",VLOOKUP($B9,Tableau2024_2025[[INDIVIDUEL]:[FN]],$H$1,0))</f>
        <v>45725</v>
      </c>
    </row>
    <row r="10" spans="2:8" x14ac:dyDescent="0.25">
      <c r="B10" s="242" t="s">
        <v>75</v>
      </c>
      <c r="C10" s="243">
        <f>IF(VLOOKUP($B10,Tableau2024_2025[[INDIVIDUEL]:[FN]],$C$1,0)="","",VLOOKUP($B10,Tableau2024_2025[[INDIVIDUEL]:[FN]],$C$1,0))</f>
        <v>45564</v>
      </c>
      <c r="D10" s="243">
        <f>IF(VLOOKUP($B10,Tableau2024_2025[[INDIVIDUEL]:[FN]],$D$1,0)="","",VLOOKUP($B10,Tableau2024_2025[[INDIVIDUEL]:[FN]],$D$1,0))</f>
        <v>45591</v>
      </c>
      <c r="E10" s="243">
        <f>IF(VLOOKUP($B10,Tableau2024_2025[[INDIVIDUEL]:[FN]],$E$1,0)="","",VLOOKUP($B10,Tableau2024_2025[[INDIVIDUEL]:[FN]],$E$1,0))</f>
        <v>45627</v>
      </c>
      <c r="F10" s="243">
        <f>IF(VLOOKUP($B10,Tableau2024_2025[[INDIVIDUEL]:[FN]],$F$1,0)="","",VLOOKUP($B10,Tableau2024_2025[[INDIVIDUEL]:[FN]],$F$1,0))</f>
        <v>45669</v>
      </c>
      <c r="G10" s="260">
        <f>IF(VLOOKUP($B10,Tableau2024_2025[[INDIVIDUEL]:[FN]],$G$1,0)="","",VLOOKUP($B10,Tableau2024_2025[[INDIVIDUEL]:[FN]],$G$1,0))</f>
        <v>45760</v>
      </c>
      <c r="H10" s="259">
        <f>IF(VLOOKUP($B10,Tableau2024_2025[[INDIVIDUEL]:[FN]],$H$1,0)="","",VLOOKUP($B10,Tableau2024_2025[[INDIVIDUEL]:[FN]],$H$1,0))</f>
        <v>45837</v>
      </c>
    </row>
    <row r="11" spans="2:8" x14ac:dyDescent="0.25">
      <c r="B11" s="244" t="s">
        <v>82</v>
      </c>
      <c r="C11" s="243">
        <f>IF(VLOOKUP($B11,Tableau2024_2025[[INDIVIDUEL]:[FN]],$C$1,0)="","",VLOOKUP($B11,Tableau2024_2025[[INDIVIDUEL]:[FN]],$C$1,0))</f>
        <v>45563</v>
      </c>
      <c r="D11" s="243">
        <f>IF(VLOOKUP($B11,Tableau2024_2025[[INDIVIDUEL]:[FN]],$D$1,0)="","",VLOOKUP($B11,Tableau2024_2025[[INDIVIDUEL]:[FN]],$D$1,0))</f>
        <v>45592</v>
      </c>
      <c r="E11" s="243">
        <f>IF(VLOOKUP($B11,Tableau2024_2025[[INDIVIDUEL]:[FN]],$E$1,0)="","",VLOOKUP($B11,Tableau2024_2025[[INDIVIDUEL]:[FN]],$E$1,0))</f>
        <v>45626</v>
      </c>
      <c r="F11" s="243">
        <f>IF(VLOOKUP($B11,Tableau2024_2025[[INDIVIDUEL]:[FN]],$F$1,0)="","",VLOOKUP($B11,Tableau2024_2025[[INDIVIDUEL]:[FN]],$F$1,0))</f>
        <v>45669</v>
      </c>
      <c r="G11" s="260">
        <f>IF(VLOOKUP($B11,Tableau2024_2025[[INDIVIDUEL]:[FN]],$G$1,0)="","",VLOOKUP($B11,Tableau2024_2025[[INDIVIDUEL]:[FN]],$G$1,0))</f>
        <v>45760</v>
      </c>
      <c r="H11" s="259" t="str">
        <f>IF(VLOOKUP($B11,Tableau2024_2025[[INDIVIDUEL]:[FN]],$H$1,0)="","",VLOOKUP($B11,Tableau2024_2025[[INDIVIDUEL]:[FN]],$H$1,0))</f>
        <v/>
      </c>
    </row>
    <row r="12" spans="2:8" x14ac:dyDescent="0.25">
      <c r="B12" s="242" t="s">
        <v>89</v>
      </c>
      <c r="C12" s="243">
        <f>IF(VLOOKUP($B12,Tableau2024_2025[[INDIVIDUEL]:[FN]],$C$1,0)="","",VLOOKUP($B12,Tableau2024_2025[[INDIVIDUEL]:[FN]],$C$1,0))</f>
        <v>45564</v>
      </c>
      <c r="D12" s="243">
        <f>IF(VLOOKUP($B12,Tableau2024_2025[[INDIVIDUEL]:[FN]],$D$1,0)="","",VLOOKUP($B12,Tableau2024_2025[[INDIVIDUEL]:[FN]],$D$1,0))</f>
        <v>45591</v>
      </c>
      <c r="E12" s="243">
        <f>IF(VLOOKUP($B12,Tableau2024_2025[[INDIVIDUEL]:[FN]],$E$1,0)="","",VLOOKUP($B12,Tableau2024_2025[[INDIVIDUEL]:[FN]],$E$1,0))</f>
        <v>45627</v>
      </c>
      <c r="F12" s="243">
        <f>IF(VLOOKUP($B12,Tableau2024_2025[[INDIVIDUEL]:[FN]],$F$1,0)="","",VLOOKUP($B12,Tableau2024_2025[[INDIVIDUEL]:[FN]],$F$1,0))</f>
        <v>45669</v>
      </c>
      <c r="G12" s="260">
        <f>IF(VLOOKUP($B12,Tableau2024_2025[[INDIVIDUEL]:[FN]],$G$1,0)="","",VLOOKUP($B12,Tableau2024_2025[[INDIVIDUEL]:[FN]],$G$1,0))</f>
        <v>45816</v>
      </c>
      <c r="H12" s="259" t="str">
        <f>IF(VLOOKUP($B12,Tableau2024_2025[[INDIVIDUEL]:[FN]],$H$1,0)="","",VLOOKUP($B12,Tableau2024_2025[[INDIVIDUEL]:[FN]],$H$1,0))</f>
        <v/>
      </c>
    </row>
    <row r="13" spans="2:8" x14ac:dyDescent="0.25">
      <c r="B13" s="244" t="s">
        <v>94</v>
      </c>
      <c r="C13" s="243">
        <f>IF(VLOOKUP($B13,Tableau2024_2025[[INDIVIDUEL]:[FN]],$C$1,0)="","",VLOOKUP($B13,Tableau2024_2025[[INDIVIDUEL]:[FN]],$C$1,0))</f>
        <v>45563</v>
      </c>
      <c r="D13" s="243">
        <f>IF(VLOOKUP($B13,Tableau2024_2025[[INDIVIDUEL]:[FN]],$D$1,0)="","",VLOOKUP($B13,Tableau2024_2025[[INDIVIDUEL]:[FN]],$D$1,0))</f>
        <v>45592</v>
      </c>
      <c r="E13" s="243">
        <f>IF(VLOOKUP($B13,Tableau2024_2025[[INDIVIDUEL]:[FN]],$E$1,0)="","",VLOOKUP($B13,Tableau2024_2025[[INDIVIDUEL]:[FN]],$E$1,0))</f>
        <v>45626</v>
      </c>
      <c r="F13" s="243">
        <f>IF(VLOOKUP($B13,Tableau2024_2025[[INDIVIDUEL]:[FN]],$F$1,0)="","",VLOOKUP($B13,Tableau2024_2025[[INDIVIDUEL]:[FN]],$F$1,0))</f>
        <v>45669</v>
      </c>
      <c r="G13" s="260">
        <f>IF(VLOOKUP($B13,Tableau2024_2025[[INDIVIDUEL]:[FN]],$G$1,0)="","",VLOOKUP($B13,Tableau2024_2025[[INDIVIDUEL]:[FN]],$G$1,0))</f>
        <v>45816</v>
      </c>
      <c r="H13" s="259" t="str">
        <f>IF(VLOOKUP($B13,Tableau2024_2025[[INDIVIDUEL]:[FN]],$H$1,0)="","",VLOOKUP($B13,Tableau2024_2025[[INDIVIDUEL]:[FN]],$H$1,0))</f>
        <v/>
      </c>
    </row>
    <row r="15" spans="2:8" x14ac:dyDescent="0.25">
      <c r="B15" s="245" t="s">
        <v>33</v>
      </c>
      <c r="C15" s="246">
        <f>IF(VLOOKUP($B15,Tableau2024_2025[[INDIVIDUEL]:[FN]],$C$1,0)="","",VLOOKUP($B15,Tableau2024_2025[[INDIVIDUEL]:[FN]],$C$1,0))</f>
        <v>45662</v>
      </c>
      <c r="D15" s="246">
        <f>IF(VLOOKUP($B15,Tableau2024_2025[[INDIVIDUEL]:[FN]],$D$1,0)="","",VLOOKUP($B15,Tableau2024_2025[[INDIVIDUEL]:[FN]],$D$1,0))</f>
        <v>45711</v>
      </c>
      <c r="E15" s="246">
        <f>IF(VLOOKUP($B15,Tableau2024_2025[[INDIVIDUEL]:[FN]],$E$1,0)="","",VLOOKUP($B15,Tableau2024_2025[[INDIVIDUEL]:[FN]],$E$1,0))</f>
        <v>45732</v>
      </c>
      <c r="F15" s="246" t="str">
        <f>IF(VLOOKUP($B15,Tableau2024_2025[[INDIVIDUEL]:[FN]],$F$1,0)="","",VLOOKUP($B15,Tableau2024_2025[[INDIVIDUEL]:[FN]],$F$1,0))</f>
        <v/>
      </c>
      <c r="G15" s="262">
        <f>IF(VLOOKUP($B15,Tableau2024_2025[[INDIVIDUEL]:[FN]],$G$1,0)="","",VLOOKUP($B15,Tableau2024_2025[[INDIVIDUEL]:[FN]],$G$1,0))</f>
        <v>45753</v>
      </c>
      <c r="H15" s="261">
        <f>IF(VLOOKUP($B15,Tableau2024_2025[[INDIVIDUEL]:[FN]],$H$1,0)="","",VLOOKUP($B15,Tableau2024_2025[[INDIVIDUEL]:[FN]],$H$1,0))</f>
        <v>45795</v>
      </c>
    </row>
    <row r="16" spans="2:8" x14ac:dyDescent="0.25">
      <c r="B16" s="247" t="s">
        <v>40</v>
      </c>
      <c r="C16" s="246">
        <f>IF(VLOOKUP($B16,Tableau2024_2025[[INDIVIDUEL]:[FN]],$C$1,0)="","",VLOOKUP($B16,Tableau2024_2025[[INDIVIDUEL]:[FN]],$C$1,0))</f>
        <v>45598</v>
      </c>
      <c r="D16" s="246">
        <f>IF(VLOOKUP($B16,Tableau2024_2025[[INDIVIDUEL]:[FN]],$D$1,0)="","",VLOOKUP($B16,Tableau2024_2025[[INDIVIDUEL]:[FN]],$D$1,0))</f>
        <v>45633</v>
      </c>
      <c r="E16" s="246">
        <f>IF(VLOOKUP($B16,Tableau2024_2025[[INDIVIDUEL]:[FN]],$E$1,0)="","",VLOOKUP($B16,Tableau2024_2025[[INDIVIDUEL]:[FN]],$E$1,0))</f>
        <v>45682</v>
      </c>
      <c r="F16" s="246">
        <f>IF(VLOOKUP($B16,Tableau2024_2025[[INDIVIDUEL]:[FN]],$F$1,0)="","",VLOOKUP($B16,Tableau2024_2025[[INDIVIDUEL]:[FN]],$F$1,0))</f>
        <v>45718</v>
      </c>
      <c r="G16" s="262">
        <f>IF(VLOOKUP($B16,Tableau2024_2025[[INDIVIDUEL]:[FN]],$G$1,0)="","",VLOOKUP($B16,Tableau2024_2025[[INDIVIDUEL]:[FN]],$G$1,0))</f>
        <v>45753</v>
      </c>
      <c r="H16" s="261">
        <f>IF(VLOOKUP($B16,Tableau2024_2025[[INDIVIDUEL]:[FN]],$H$1,0)="","",VLOOKUP($B16,Tableau2024_2025[[INDIVIDUEL]:[FN]],$H$1,0))</f>
        <v>45795</v>
      </c>
    </row>
    <row r="17" spans="2:8" x14ac:dyDescent="0.25">
      <c r="B17" s="245" t="s">
        <v>47</v>
      </c>
      <c r="C17" s="246">
        <f>IF(VLOOKUP($B17,Tableau2024_2025[[INDIVIDUEL]:[FN]],$C$1,0)="","",VLOOKUP($B17,Tableau2024_2025[[INDIVIDUEL]:[FN]],$C$1,0))</f>
        <v>45598</v>
      </c>
      <c r="D17" s="246">
        <f>IF(VLOOKUP($B17,Tableau2024_2025[[INDIVIDUEL]:[FN]],$D$1,0)="","",VLOOKUP($B17,Tableau2024_2025[[INDIVIDUEL]:[FN]],$D$1,0))</f>
        <v>45633</v>
      </c>
      <c r="E17" s="246">
        <f>IF(VLOOKUP($B17,Tableau2024_2025[[INDIVIDUEL]:[FN]],$E$1,0)="","",VLOOKUP($B17,Tableau2024_2025[[INDIVIDUEL]:[FN]],$E$1,0))</f>
        <v>45682</v>
      </c>
      <c r="F17" s="246">
        <f>IF(VLOOKUP($B17,Tableau2024_2025[[INDIVIDUEL]:[FN]],$F$1,0)="","",VLOOKUP($B17,Tableau2024_2025[[INDIVIDUEL]:[FN]],$F$1,0))</f>
        <v>45718</v>
      </c>
      <c r="G17" s="262">
        <f>IF(VLOOKUP($B17,Tableau2024_2025[[INDIVIDUEL]:[FN]],$G$1,0)="","",VLOOKUP($B17,Tableau2024_2025[[INDIVIDUEL]:[FN]],$G$1,0))</f>
        <v>45816</v>
      </c>
      <c r="H17" s="261">
        <f>IF(VLOOKUP($B17,Tableau2024_2025[[INDIVIDUEL]:[FN]],$H$1,0)="","",VLOOKUP($B17,Tableau2024_2025[[INDIVIDUEL]:[FN]],$H$1,0))</f>
        <v>45837</v>
      </c>
    </row>
    <row r="18" spans="2:8" x14ac:dyDescent="0.25">
      <c r="B18" s="247" t="s">
        <v>54</v>
      </c>
      <c r="C18" s="246">
        <f>IF(VLOOKUP($B18,Tableau2024_2025[[INDIVIDUEL]:[FN]],$C$1,0)="","",VLOOKUP($B18,Tableau2024_2025[[INDIVIDUEL]:[FN]],$C$1,0))</f>
        <v>45598</v>
      </c>
      <c r="D18" s="246">
        <f>IF(VLOOKUP($B18,Tableau2024_2025[[INDIVIDUEL]:[FN]],$D$1,0)="","",VLOOKUP($B18,Tableau2024_2025[[INDIVIDUEL]:[FN]],$D$1,0))</f>
        <v>45633</v>
      </c>
      <c r="E18" s="246">
        <f>IF(VLOOKUP($B18,Tableau2024_2025[[INDIVIDUEL]:[FN]],$E$1,0)="","",VLOOKUP($B18,Tableau2024_2025[[INDIVIDUEL]:[FN]],$E$1,0))</f>
        <v>45682</v>
      </c>
      <c r="F18" s="246">
        <f>IF(VLOOKUP($B18,Tableau2024_2025[[INDIVIDUEL]:[FN]],$F$1,0)="","",VLOOKUP($B18,Tableau2024_2025[[INDIVIDUEL]:[FN]],$F$1,0))</f>
        <v>45718</v>
      </c>
      <c r="G18" s="262" t="str">
        <f>IF(VLOOKUP($B18,Tableau2024_2025[[INDIVIDUEL]:[FN]],$G$1,0)="","",VLOOKUP($B18,Tableau2024_2025[[INDIVIDUEL]:[FN]],$G$1,0))</f>
        <v/>
      </c>
      <c r="H18" s="261" t="str">
        <f>IF(VLOOKUP($B18,Tableau2024_2025[[INDIVIDUEL]:[FN]],$H$1,0)="","",VLOOKUP($B18,Tableau2024_2025[[INDIVIDUEL]:[FN]],$H$1,0))</f>
        <v/>
      </c>
    </row>
    <row r="20" spans="2:8" x14ac:dyDescent="0.25">
      <c r="B20" s="248" t="s">
        <v>100</v>
      </c>
      <c r="C20" s="249">
        <f>IF(VLOOKUP($B20,Tableau2024_2025[[INDIVIDUEL]:[FN]],$C$1,0)="","",VLOOKUP($B20,Tableau2024_2025[[INDIVIDUEL]:[FN]],$C$1,0))</f>
        <v>45592</v>
      </c>
      <c r="D20" s="249">
        <f>IF(VLOOKUP($B20,Tableau2024_2025[[INDIVIDUEL]:[FN]],$D$1,0)="","",VLOOKUP($B20,Tableau2024_2025[[INDIVIDUEL]:[FN]],$D$1,0))</f>
        <v>45634</v>
      </c>
      <c r="E20" s="249">
        <f>IF(VLOOKUP($B20,Tableau2024_2025[[INDIVIDUEL]:[FN]],$E$1,0)="","",VLOOKUP($B20,Tableau2024_2025[[INDIVIDUEL]:[FN]],$E$1,0))</f>
        <v>45718</v>
      </c>
      <c r="F20" s="249">
        <f>IF(VLOOKUP($B20,Tableau2024_2025[[INDIVIDUEL]:[FN]],$F$1,0)="","",VLOOKUP($B20,Tableau2024_2025[[INDIVIDUEL]:[FN]],$F$1,0))</f>
        <v>45760</v>
      </c>
      <c r="G20" s="264">
        <f>IF(VLOOKUP($B20,Tableau2024_2025[[INDIVIDUEL]:[FN]],$G$1,0)="","",VLOOKUP($B20,Tableau2024_2025[[INDIVIDUEL]:[FN]],$G$1,0))</f>
        <v>45781</v>
      </c>
      <c r="H20" s="263">
        <f>IF(VLOOKUP($B20,Tableau2024_2025[[INDIVIDUEL]:[FN]],$H$1,0)="","",VLOOKUP($B20,Tableau2024_2025[[INDIVIDUEL]:[FN]],$H$1,0))</f>
        <v>45802</v>
      </c>
    </row>
    <row r="21" spans="2:8" x14ac:dyDescent="0.25">
      <c r="B21" s="250" t="s">
        <v>106</v>
      </c>
      <c r="C21" s="249">
        <f>IF(VLOOKUP($B21,Tableau2024_2025[[INDIVIDUEL]:[FN]],$C$1,0)="","",VLOOKUP($B21,Tableau2024_2025[[INDIVIDUEL]:[FN]],$C$1,0))</f>
        <v>45578</v>
      </c>
      <c r="D21" s="249">
        <f>IF(VLOOKUP($B21,Tableau2024_2025[[INDIVIDUEL]:[FN]],$D$1,0)="","",VLOOKUP($B21,Tableau2024_2025[[INDIVIDUEL]:[FN]],$D$1,0))</f>
        <v>45613</v>
      </c>
      <c r="E21" s="249">
        <f>IF(VLOOKUP($B21,Tableau2024_2025[[INDIVIDUEL]:[FN]],$E$1,0)="","",VLOOKUP($B21,Tableau2024_2025[[INDIVIDUEL]:[FN]],$E$1,0))</f>
        <v>45676</v>
      </c>
      <c r="F21" s="249">
        <f>IF(VLOOKUP($B21,Tableau2024_2025[[INDIVIDUEL]:[FN]],$F$1,0)="","",VLOOKUP($B21,Tableau2024_2025[[INDIVIDUEL]:[FN]],$F$1,0))</f>
        <v>45725</v>
      </c>
      <c r="G21" s="264">
        <f>IF(VLOOKUP($B21,Tableau2024_2025[[INDIVIDUEL]:[FN]],$G$1,0)="","",VLOOKUP($B21,Tableau2024_2025[[INDIVIDUEL]:[FN]],$G$1,0))</f>
        <v>45781</v>
      </c>
      <c r="H21" s="263">
        <f>IF(VLOOKUP($B21,Tableau2024_2025[[INDIVIDUEL]:[FN]],$H$1,0)="","",VLOOKUP($B21,Tableau2024_2025[[INDIVIDUEL]:[FN]],$H$1,0))</f>
        <v>45802</v>
      </c>
    </row>
    <row r="22" spans="2:8" x14ac:dyDescent="0.25">
      <c r="B22" s="248" t="s">
        <v>112</v>
      </c>
      <c r="C22" s="249">
        <f>IF(VLOOKUP($B22,Tableau2024_2025[[INDIVIDUEL]:[FN]],$C$1,0)="","",VLOOKUP($B22,Tableau2024_2025[[INDIVIDUEL]:[FN]],$C$1,0))</f>
        <v>45598</v>
      </c>
      <c r="D22" s="249">
        <f>IF(VLOOKUP($B22,Tableau2024_2025[[INDIVIDUEL]:[FN]],$D$1,0)="","",VLOOKUP($B22,Tableau2024_2025[[INDIVIDUEL]:[FN]],$D$1,0))</f>
        <v>45661</v>
      </c>
      <c r="E22" s="249">
        <f>IF(VLOOKUP($B22,Tableau2024_2025[[INDIVIDUEL]:[FN]],$E$1,0)="","",VLOOKUP($B22,Tableau2024_2025[[INDIVIDUEL]:[FN]],$E$1,0))</f>
        <v>45710</v>
      </c>
      <c r="F22" s="249">
        <f>IF(VLOOKUP($B22,Tableau2024_2025[[INDIVIDUEL]:[FN]],$F$1,0)="","",VLOOKUP($B22,Tableau2024_2025[[INDIVIDUEL]:[FN]],$F$1,0))</f>
        <v>45732</v>
      </c>
      <c r="G22" s="264">
        <f>IF(VLOOKUP($B22,Tableau2024_2025[[INDIVIDUEL]:[FN]],$G$1,0)="","",VLOOKUP($B22,Tableau2024_2025[[INDIVIDUEL]:[FN]],$G$1,0))</f>
        <v>45781</v>
      </c>
      <c r="H22" s="263">
        <f>IF(VLOOKUP($B22,Tableau2024_2025[[INDIVIDUEL]:[FN]],$H$1,0)="","",VLOOKUP($B22,Tableau2024_2025[[INDIVIDUEL]:[FN]],$H$1,0))</f>
        <v>45802</v>
      </c>
    </row>
    <row r="23" spans="2:8" x14ac:dyDescent="0.25">
      <c r="B23" s="250" t="s">
        <v>117</v>
      </c>
      <c r="C23" s="249">
        <f>IF(VLOOKUP($B23,Tableau2024_2025[[INDIVIDUEL]:[FN]],$C$1,0)="","",VLOOKUP($B23,Tableau2024_2025[[INDIVIDUEL]:[FN]],$C$1,0))</f>
        <v>45598</v>
      </c>
      <c r="D23" s="249">
        <f>IF(VLOOKUP($B23,Tableau2024_2025[[INDIVIDUEL]:[FN]],$D$1,0)="","",VLOOKUP($B23,Tableau2024_2025[[INDIVIDUEL]:[FN]],$D$1,0))</f>
        <v>45661</v>
      </c>
      <c r="E23" s="249">
        <f>IF(VLOOKUP($B23,Tableau2024_2025[[INDIVIDUEL]:[FN]],$E$1,0)="","",VLOOKUP($B23,Tableau2024_2025[[INDIVIDUEL]:[FN]],$E$1,0))</f>
        <v>45710</v>
      </c>
      <c r="F23" s="249">
        <f>IF(VLOOKUP($B23,Tableau2024_2025[[INDIVIDUEL]:[FN]],$F$1,0)="","",VLOOKUP($B23,Tableau2024_2025[[INDIVIDUEL]:[FN]],$F$1,0))</f>
        <v>45732</v>
      </c>
      <c r="G23" s="264">
        <f>IF(VLOOKUP($B23,Tableau2024_2025[[INDIVIDUEL]:[FN]],$G$1,0)="","",VLOOKUP($B23,Tableau2024_2025[[INDIVIDUEL]:[FN]],$G$1,0))</f>
        <v>45788</v>
      </c>
      <c r="H23" s="263">
        <f>IF(VLOOKUP($B23,Tableau2024_2025[[INDIVIDUEL]:[FN]],$H$1,0)="","",VLOOKUP($B23,Tableau2024_2025[[INDIVIDUEL]:[FN]],$H$1,0))</f>
        <v>45837</v>
      </c>
    </row>
    <row r="24" spans="2:8" x14ac:dyDescent="0.25">
      <c r="B24" s="248" t="s">
        <v>122</v>
      </c>
      <c r="C24" s="249">
        <f>IF(VLOOKUP($B24,Tableau2024_2025[[INDIVIDUEL]:[FN]],$C$1,0)="","",VLOOKUP($B24,Tableau2024_2025[[INDIVIDUEL]:[FN]],$C$1,0))</f>
        <v>45598</v>
      </c>
      <c r="D24" s="249">
        <f>IF(VLOOKUP($B24,Tableau2024_2025[[INDIVIDUEL]:[FN]],$D$1,0)="","",VLOOKUP($B24,Tableau2024_2025[[INDIVIDUEL]:[FN]],$D$1,0))</f>
        <v>45661</v>
      </c>
      <c r="E24" s="249">
        <f>IF(VLOOKUP($B24,Tableau2024_2025[[INDIVIDUEL]:[FN]],$E$1,0)="","",VLOOKUP($B24,Tableau2024_2025[[INDIVIDUEL]:[FN]],$E$1,0))</f>
        <v>45710</v>
      </c>
      <c r="F24" s="249">
        <f>IF(VLOOKUP($B24,Tableau2024_2025[[INDIVIDUEL]:[FN]],$F$1,0)="","",VLOOKUP($B24,Tableau2024_2025[[INDIVIDUEL]:[FN]],$F$1,0))</f>
        <v>45732</v>
      </c>
      <c r="G24" s="264">
        <f>IF(VLOOKUP($B24,Tableau2024_2025[[INDIVIDUEL]:[FN]],$G$1,0)="","",VLOOKUP($B24,Tableau2024_2025[[INDIVIDUEL]:[FN]],$G$1,0))</f>
        <v>45788</v>
      </c>
      <c r="H24" s="263" t="str">
        <f>IF(VLOOKUP($B24,Tableau2024_2025[[INDIVIDUEL]:[FN]],$H$1,0)="","",VLOOKUP($B24,Tableau2024_2025[[INDIVIDUEL]:[FN]],$H$1,0))</f>
        <v/>
      </c>
    </row>
    <row r="26" spans="2:8" x14ac:dyDescent="0.25">
      <c r="B26" s="251" t="s">
        <v>126</v>
      </c>
      <c r="C26" s="252">
        <f>IF(VLOOKUP($B26,Tableau2024_2025[[INDIVIDUEL]:[FN]],$C$1,0)="","",VLOOKUP($B26,Tableau2024_2025[[INDIVIDUEL]:[FN]],$C$1,0))</f>
        <v>45704</v>
      </c>
      <c r="D26" s="252">
        <f>IF(VLOOKUP($B26,Tableau2024_2025[[INDIVIDUEL]:[FN]],$D$1,0)="","",VLOOKUP($B26,Tableau2024_2025[[INDIVIDUEL]:[FN]],$D$1,0))</f>
        <v>45732</v>
      </c>
      <c r="E26" s="252">
        <f>IF(VLOOKUP($B26,Tableau2024_2025[[INDIVIDUEL]:[FN]],$E$1,0)="","",VLOOKUP($B26,Tableau2024_2025[[INDIVIDUEL]:[FN]],$E$1,0))</f>
        <v>45746</v>
      </c>
      <c r="F26" s="252">
        <f>IF(VLOOKUP($B26,Tableau2024_2025[[INDIVIDUEL]:[FN]],$F$1,0)="","",VLOOKUP($B26,Tableau2024_2025[[INDIVIDUEL]:[FN]],$F$1,0))</f>
        <v>45760</v>
      </c>
      <c r="G26" s="266">
        <f>IF(VLOOKUP($B26,Tableau2024_2025[[INDIVIDUEL]:[FN]],$G$1,0)="","",VLOOKUP($B26,Tableau2024_2025[[INDIVIDUEL]:[FN]],$G$1,0))</f>
        <v>45781</v>
      </c>
      <c r="H26" s="265">
        <f>IF(VLOOKUP($B26,Tableau2024_2025[[INDIVIDUEL]:[FN]],$H$1,0)="","",VLOOKUP($B26,Tableau2024_2025[[INDIVIDUEL]:[FN]],$H$1,0))</f>
        <v>45816</v>
      </c>
    </row>
    <row r="27" spans="2:8" x14ac:dyDescent="0.25">
      <c r="B27" s="253" t="s">
        <v>132</v>
      </c>
      <c r="C27" s="252">
        <f>IF(VLOOKUP($B27,Tableau2024_2025[[INDIVIDUEL]:[FN]],$C$1,0)="","",VLOOKUP($B27,Tableau2024_2025[[INDIVIDUEL]:[FN]],$C$1,0))</f>
        <v>45620</v>
      </c>
      <c r="D27" s="252">
        <f>IF(VLOOKUP($B27,Tableau2024_2025[[INDIVIDUEL]:[FN]],$D$1,0)="","",VLOOKUP($B27,Tableau2024_2025[[INDIVIDUEL]:[FN]],$D$1,0))</f>
        <v>45634</v>
      </c>
      <c r="E27" s="252">
        <f>IF(VLOOKUP($B27,Tableau2024_2025[[INDIVIDUEL]:[FN]],$E$1,0)="","",VLOOKUP($B27,Tableau2024_2025[[INDIVIDUEL]:[FN]],$E$1,0))</f>
        <v>45676</v>
      </c>
      <c r="F27" s="252">
        <f>IF(VLOOKUP($B27,Tableau2024_2025[[INDIVIDUEL]:[FN]],$F$1,0)="","",VLOOKUP($B27,Tableau2024_2025[[INDIVIDUEL]:[FN]],$F$1,0))</f>
        <v>45690</v>
      </c>
      <c r="G27" s="266">
        <f>IF(VLOOKUP($B27,Tableau2024_2025[[INDIVIDUEL]:[FN]],$G$1,0)="","",VLOOKUP($B27,Tableau2024_2025[[INDIVIDUEL]:[FN]],$G$1,0))</f>
        <v>45711</v>
      </c>
      <c r="H27" s="265" t="str">
        <f>IF(VLOOKUP($B27,Tableau2024_2025[[INDIVIDUEL]:[FN]],$H$1,0)="","",VLOOKUP($B27,Tableau2024_2025[[INDIVIDUEL]:[FN]],$H$1,0))</f>
        <v/>
      </c>
    </row>
    <row r="28" spans="2:8" x14ac:dyDescent="0.25">
      <c r="B28" s="251" t="s">
        <v>199</v>
      </c>
      <c r="C28" s="252">
        <f>IF(VLOOKUP($B28,Tableau2024_2025[[INDIVIDUEL]:[FN]],$C$1,0)="","",VLOOKUP($B28,Tableau2024_2025[[INDIVIDUEL]:[FN]],$C$1,0))</f>
        <v>45774</v>
      </c>
      <c r="D28" s="252">
        <f>IF(VLOOKUP($B28,Tableau2024_2025[[INDIVIDUEL]:[FN]],$D$1,0)="","",VLOOKUP($B28,Tableau2024_2025[[INDIVIDUEL]:[FN]],$D$1,0))</f>
        <v>45794</v>
      </c>
      <c r="E28" s="252">
        <f>IF(VLOOKUP($B28,Tableau2024_2025[[INDIVIDUEL]:[FN]],$E$1,0)="","",VLOOKUP($B28,Tableau2024_2025[[INDIVIDUEL]:[FN]],$E$1,0))</f>
        <v>45808</v>
      </c>
      <c r="F28" s="252">
        <f>IF(VLOOKUP($B28,Tableau2024_2025[[INDIVIDUEL]:[FN]],$F$1,0)="","",VLOOKUP($B28,Tableau2024_2025[[INDIVIDUEL]:[FN]],$F$1,0))</f>
        <v>45830</v>
      </c>
      <c r="G28" s="266" t="str">
        <f>IF(VLOOKUP($B28,Tableau2024_2025[[INDIVIDUEL]:[FN]],$G$1,0)="","",VLOOKUP($B28,Tableau2024_2025[[INDIVIDUEL]:[FN]],$G$1,0))</f>
        <v/>
      </c>
      <c r="H28" s="265" t="str">
        <f>IF(VLOOKUP($B28,Tableau2024_2025[[INDIVIDUEL]:[FN]],$H$1,0)="","",VLOOKUP($B28,Tableau2024_2025[[INDIVIDUEL]:[FN]],$H$1,0))</f>
        <v/>
      </c>
    </row>
    <row r="30" spans="2:8" x14ac:dyDescent="0.25">
      <c r="B30" s="254" t="s">
        <v>149</v>
      </c>
      <c r="C30" s="255" t="str">
        <f>IF(VLOOKUP($B30,Tableau2024_2025[[INDIVIDUEL]:[FN]],$C$1,0)="","",VLOOKUP($B30,Tableau2024_2025[[INDIVIDUEL]:[FN]],$C$1,0))</f>
        <v>?</v>
      </c>
      <c r="D30" s="255" t="str">
        <f>IF(VLOOKUP($B30,Tableau2024_2025[[INDIVIDUEL]:[FN]],$D$1,0)="","",VLOOKUP($B30,Tableau2024_2025[[INDIVIDUEL]:[FN]],$D$1,0))</f>
        <v>?</v>
      </c>
      <c r="E30" s="255" t="str">
        <f>IF(VLOOKUP($B30,Tableau2024_2025[[INDIVIDUEL]:[FN]],$E$1,0)="","",VLOOKUP($B30,Tableau2024_2025[[INDIVIDUEL]:[FN]],$E$1,0))</f>
        <v>?</v>
      </c>
      <c r="F30" s="255" t="str">
        <f>IF(VLOOKUP($B30,Tableau2024_2025[[INDIVIDUEL]:[FN]],$F$1,0)="","",VLOOKUP($B30,Tableau2024_2025[[INDIVIDUEL]:[FN]],$F$1,0))</f>
        <v>?</v>
      </c>
      <c r="G30" s="268">
        <f>IF(VLOOKUP($B30,Tableau2024_2025[[INDIVIDUEL]:[FN]],$G$1,0)="","",VLOOKUP($B30,Tableau2024_2025[[INDIVIDUEL]:[FN]],$G$1,0))</f>
        <v>45830</v>
      </c>
      <c r="H30" s="267" t="str">
        <f>IF(VLOOKUP($B30,Tableau2024_2025[[INDIVIDUEL]:[FN]],$H$1,0)="","",VLOOKUP($B30,Tableau2024_2025[[INDIVIDUEL]:[FN]],$H$1,0))</f>
        <v/>
      </c>
    </row>
    <row r="31" spans="2:8" x14ac:dyDescent="0.25">
      <c r="B31" s="256" t="s">
        <v>148</v>
      </c>
      <c r="C31" s="255" t="str">
        <f>IF(VLOOKUP($B31,Tableau2024_2025[[INDIVIDUEL]:[FN]],$C$1,0)="","",VLOOKUP($B31,Tableau2024_2025[[INDIVIDUEL]:[FN]],$C$1,0))</f>
        <v>?</v>
      </c>
      <c r="D31" s="255" t="str">
        <f>IF(VLOOKUP($B31,Tableau2024_2025[[INDIVIDUEL]:[FN]],$D$1,0)="","",VLOOKUP($B31,Tableau2024_2025[[INDIVIDUEL]:[FN]],$D$1,0))</f>
        <v>?</v>
      </c>
      <c r="E31" s="255" t="str">
        <f>IF(VLOOKUP($B31,Tableau2024_2025[[INDIVIDUEL]:[FN]],$E$1,0)="","",VLOOKUP($B31,Tableau2024_2025[[INDIVIDUEL]:[FN]],$E$1,0))</f>
        <v>?</v>
      </c>
      <c r="F31" s="255" t="str">
        <f>IF(VLOOKUP($B31,Tableau2024_2025[[INDIVIDUEL]:[FN]],$F$1,0)="","",VLOOKUP($B31,Tableau2024_2025[[INDIVIDUEL]:[FN]],$F$1,0))</f>
        <v>?</v>
      </c>
      <c r="G31" s="268">
        <f>IF(VLOOKUP($B31,Tableau2024_2025[[INDIVIDUEL]:[FN]],$G$1,0)="","",VLOOKUP($B31,Tableau2024_2025[[INDIVIDUEL]:[FN]],$G$1,0))</f>
        <v>45830</v>
      </c>
      <c r="H31" s="267" t="str">
        <f>IF(VLOOKUP($B31,Tableau2024_2025[[INDIVIDUEL]:[FN]],$H$1,0)="","",VLOOKUP($B31,Tableau2024_2025[[INDIVIDUEL]:[FN]],$H$1,0))</f>
        <v/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LISTE!$C$2:$C$38</xm:f>
          </x14:formula1>
          <xm:sqref>B3:B6 B8:B13 B15:B18 B20:B24 B30:B31 B26:B28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Y45"/>
  <sheetViews>
    <sheetView workbookViewId="0">
      <selection activeCell="AC17" sqref="AC17"/>
    </sheetView>
  </sheetViews>
  <sheetFormatPr baseColWidth="10" defaultRowHeight="15" x14ac:dyDescent="0.25"/>
  <cols>
    <col min="1" max="2" width="11.42578125" style="1"/>
    <col min="3" max="3" width="13.42578125" style="1" bestFit="1" customWidth="1"/>
    <col min="4" max="7" width="11.42578125" style="1"/>
    <col min="8" max="8" width="0" style="1" hidden="1" customWidth="1"/>
    <col min="9" max="9" width="17.5703125" style="1" hidden="1" customWidth="1"/>
    <col min="10" max="26" width="0" style="1" hidden="1" customWidth="1"/>
    <col min="27" max="16384" width="11.42578125" style="1"/>
  </cols>
  <sheetData>
    <row r="1" spans="1:25" x14ac:dyDescent="0.25">
      <c r="C1" s="1" t="s">
        <v>155</v>
      </c>
      <c r="E1" s="1" t="s">
        <v>0</v>
      </c>
      <c r="G1" s="1" t="s">
        <v>1</v>
      </c>
      <c r="I1" s="1" t="s">
        <v>2</v>
      </c>
      <c r="J1" s="1" t="s">
        <v>158</v>
      </c>
      <c r="K1" s="5" t="s">
        <v>3</v>
      </c>
      <c r="L1" s="1" t="s">
        <v>159</v>
      </c>
      <c r="N1" s="1" t="s">
        <v>4</v>
      </c>
      <c r="P1" s="1" t="s">
        <v>178</v>
      </c>
      <c r="Q1" s="1" t="s">
        <v>145</v>
      </c>
    </row>
    <row r="2" spans="1:25" x14ac:dyDescent="0.25">
      <c r="A2" s="1" t="s">
        <v>194</v>
      </c>
      <c r="E2" s="1" t="s">
        <v>154</v>
      </c>
      <c r="J2" s="1" t="str">
        <f>IF(TableauLIEUX[[#This Row],[VILLE]]="","",IF(K2&gt;29,K2*2,""))</f>
        <v/>
      </c>
      <c r="K2" s="5"/>
      <c r="L2" s="1" t="str">
        <f>IF(TableauLIEUX[[#This Row],[VILLE]]="","",IF(TableauLIEUX[[#This Row],[KM Equ]]=0,"",K2*2))</f>
        <v/>
      </c>
      <c r="S2" s="1" t="str">
        <f>C3</f>
        <v>3 Bande N1</v>
      </c>
      <c r="T2" s="1" t="str">
        <f>C4</f>
        <v>3 Bande N2</v>
      </c>
      <c r="U2" s="1" t="str">
        <f>C5</f>
        <v>3 Bande N3</v>
      </c>
    </row>
    <row r="3" spans="1:25" x14ac:dyDescent="0.25">
      <c r="A3" s="1" t="s">
        <v>195</v>
      </c>
      <c r="C3" s="1" t="s">
        <v>100</v>
      </c>
      <c r="E3" s="1" t="s">
        <v>6</v>
      </c>
      <c r="G3" s="1" t="s">
        <v>7</v>
      </c>
      <c r="I3" s="1" t="s">
        <v>8</v>
      </c>
      <c r="J3" s="1" t="str">
        <f>IF(TableauLIEUX[[#This Row],[VILLE]]="","",IF(K3&gt;29,K3*2,""))</f>
        <v/>
      </c>
      <c r="K3" s="5">
        <v>21</v>
      </c>
      <c r="L3" s="1">
        <f>IF(TableauLIEUX[[#This Row],[VILLE]]="","",IF(TableauLIEUX[[#This Row],[KM Equ]]=0,"",K3*2))</f>
        <v>42</v>
      </c>
      <c r="N3" s="1" t="s">
        <v>9</v>
      </c>
      <c r="P3" s="1" t="s">
        <v>179</v>
      </c>
      <c r="Q3" s="1" t="s">
        <v>11</v>
      </c>
      <c r="S3" s="34" t="s">
        <v>52</v>
      </c>
      <c r="T3" s="34" t="s">
        <v>93</v>
      </c>
      <c r="U3" s="34" t="s">
        <v>17</v>
      </c>
      <c r="V3" s="34"/>
      <c r="W3" s="34"/>
    </row>
    <row r="4" spans="1:25" x14ac:dyDescent="0.25">
      <c r="A4" s="1" t="s">
        <v>196</v>
      </c>
      <c r="C4" s="1" t="s">
        <v>106</v>
      </c>
      <c r="E4" s="1" t="s">
        <v>13</v>
      </c>
      <c r="G4" s="1" t="s">
        <v>14</v>
      </c>
      <c r="I4" s="1" t="s">
        <v>15</v>
      </c>
      <c r="J4" s="1">
        <f>IF(TableauLIEUX[[#This Row],[VILLE]]="","",IF(K4&gt;29,K4*2,""))</f>
        <v>80</v>
      </c>
      <c r="K4" s="5">
        <v>40</v>
      </c>
      <c r="L4" s="1">
        <f>IF(TableauLIEUX[[#This Row],[VILLE]]="","",IF(TableauLIEUX[[#This Row],[KM Equ]]=0,"",K4*2))</f>
        <v>80</v>
      </c>
      <c r="N4" s="1" t="s">
        <v>16</v>
      </c>
      <c r="P4" s="1" t="s">
        <v>180</v>
      </c>
      <c r="Q4" s="1" t="s">
        <v>116</v>
      </c>
      <c r="S4" s="34" t="s">
        <v>73</v>
      </c>
      <c r="T4" s="34" t="s">
        <v>115</v>
      </c>
      <c r="U4" s="34" t="s">
        <v>45</v>
      </c>
      <c r="V4" s="34"/>
      <c r="W4" s="34"/>
    </row>
    <row r="5" spans="1:25" x14ac:dyDescent="0.25">
      <c r="A5" s="1" t="s">
        <v>197</v>
      </c>
      <c r="C5" s="1" t="s">
        <v>112</v>
      </c>
      <c r="E5" s="1" t="s">
        <v>20</v>
      </c>
      <c r="G5" s="1" t="s">
        <v>21</v>
      </c>
      <c r="I5" s="1" t="s">
        <v>22</v>
      </c>
      <c r="J5" s="1" t="str">
        <f>IF(TableauLIEUX[[#This Row],[VILLE]]="","",IF(K5&gt;29,K5*2,""))</f>
        <v/>
      </c>
      <c r="K5" s="5">
        <v>20</v>
      </c>
      <c r="L5" s="1">
        <f>IF(TableauLIEUX[[#This Row],[VILLE]]="","",IF(TableauLIEUX[[#This Row],[KM Equ]]=0,"",K5*2))</f>
        <v>40</v>
      </c>
      <c r="N5" s="1" t="s">
        <v>23</v>
      </c>
      <c r="P5" s="1" t="s">
        <v>181</v>
      </c>
      <c r="Q5" s="1" t="s">
        <v>18</v>
      </c>
      <c r="S5" s="34"/>
      <c r="T5" s="34" t="s">
        <v>120</v>
      </c>
      <c r="U5" s="34"/>
      <c r="V5" s="34"/>
      <c r="W5" s="34"/>
    </row>
    <row r="6" spans="1:25" x14ac:dyDescent="0.25">
      <c r="A6" s="1" t="s">
        <v>198</v>
      </c>
      <c r="C6" s="1" t="s">
        <v>117</v>
      </c>
      <c r="E6" s="1" t="s">
        <v>27</v>
      </c>
      <c r="G6" s="1" t="s">
        <v>28</v>
      </c>
      <c r="I6" s="1" t="s">
        <v>29</v>
      </c>
      <c r="J6" s="1">
        <f>IF(TableauLIEUX[[#This Row],[VILLE]]="","",IF(K6&gt;29,K6*2,""))</f>
        <v>60</v>
      </c>
      <c r="K6" s="5">
        <v>30</v>
      </c>
      <c r="L6" s="1">
        <f>IF(TableauLIEUX[[#This Row],[VILLE]]="","",IF(TableauLIEUX[[#This Row],[KM Equ]]=0,"",K6*2))</f>
        <v>60</v>
      </c>
      <c r="N6" s="1" t="s">
        <v>184</v>
      </c>
      <c r="P6" s="1" t="s">
        <v>182</v>
      </c>
      <c r="Q6" s="1" t="s">
        <v>25</v>
      </c>
      <c r="S6" s="34"/>
      <c r="T6" s="34" t="s">
        <v>98</v>
      </c>
      <c r="U6" s="34"/>
      <c r="V6" s="34"/>
      <c r="W6" s="34"/>
    </row>
    <row r="7" spans="1:25" x14ac:dyDescent="0.25">
      <c r="C7" s="1" t="s">
        <v>122</v>
      </c>
      <c r="E7" s="1" t="s">
        <v>34</v>
      </c>
      <c r="G7" s="1" t="s">
        <v>35</v>
      </c>
      <c r="I7" s="1" t="s">
        <v>36</v>
      </c>
      <c r="J7" s="1" t="str">
        <f>IF(TableauLIEUX[[#This Row],[VILLE]]="","",IF(K7&gt;29,K7*2,""))</f>
        <v/>
      </c>
      <c r="K7" s="5">
        <v>13</v>
      </c>
      <c r="L7" s="1">
        <f>IF(TableauLIEUX[[#This Row],[VILLE]]="","",IF(TableauLIEUX[[#This Row],[KM Equ]]=0,"",K7*2))</f>
        <v>26</v>
      </c>
      <c r="N7" s="1" t="s">
        <v>30</v>
      </c>
      <c r="P7" s="1" t="s">
        <v>183</v>
      </c>
      <c r="Q7" s="1" t="s">
        <v>121</v>
      </c>
      <c r="S7" s="34"/>
      <c r="T7" s="34"/>
      <c r="U7" s="34"/>
      <c r="V7" s="34"/>
      <c r="W7" s="34"/>
    </row>
    <row r="8" spans="1:25" x14ac:dyDescent="0.25">
      <c r="C8" s="1" t="s">
        <v>148</v>
      </c>
      <c r="E8" s="1" t="s">
        <v>41</v>
      </c>
      <c r="G8" s="1" t="s">
        <v>42</v>
      </c>
      <c r="I8" s="1" t="s">
        <v>43</v>
      </c>
      <c r="J8" s="1" t="str">
        <f>IF(TableauLIEUX[[#This Row],[VILLE]]="","",IF(K8&gt;29,K8*2,""))</f>
        <v/>
      </c>
      <c r="K8" s="5">
        <v>7</v>
      </c>
      <c r="L8" s="1">
        <f>IF(TableauLIEUX[[#This Row],[VILLE]]="","",IF(TableauLIEUX[[#This Row],[KM Equ]]=0,"",K8*2))</f>
        <v>14</v>
      </c>
      <c r="N8" s="1" t="s">
        <v>37</v>
      </c>
      <c r="P8" s="1" t="s">
        <v>132</v>
      </c>
      <c r="Q8" s="1" t="s">
        <v>32</v>
      </c>
      <c r="S8" s="34"/>
      <c r="T8" s="34"/>
      <c r="U8" s="34"/>
      <c r="V8" s="34"/>
      <c r="W8" s="34"/>
    </row>
    <row r="9" spans="1:25" x14ac:dyDescent="0.25">
      <c r="C9" s="1" t="s">
        <v>149</v>
      </c>
      <c r="E9" s="1" t="s">
        <v>48</v>
      </c>
      <c r="G9" s="1" t="s">
        <v>49</v>
      </c>
      <c r="I9" s="1" t="s">
        <v>50</v>
      </c>
      <c r="J9" s="1" t="str">
        <f>IF(TableauLIEUX[[#This Row],[VILLE]]="","",IF(K9&gt;29,K9*2,""))</f>
        <v/>
      </c>
      <c r="K9" s="5">
        <v>0</v>
      </c>
      <c r="L9" s="1" t="str">
        <f>IF(TableauLIEUX[[#This Row],[VILLE]]="","",IF(TableauLIEUX[[#This Row],[KM Equ]]=0,"",K9*2))</f>
        <v/>
      </c>
      <c r="N9" s="1" t="s">
        <v>44</v>
      </c>
      <c r="Q9" s="1" t="s">
        <v>39</v>
      </c>
      <c r="S9" s="34"/>
      <c r="T9" s="34"/>
      <c r="U9" s="34"/>
      <c r="V9" s="34"/>
      <c r="W9" s="34"/>
    </row>
    <row r="10" spans="1:25" x14ac:dyDescent="0.25">
      <c r="C10" s="1" t="s">
        <v>126</v>
      </c>
      <c r="E10" s="1" t="s">
        <v>55</v>
      </c>
      <c r="G10" s="1" t="s">
        <v>56</v>
      </c>
      <c r="I10" s="1" t="s">
        <v>57</v>
      </c>
      <c r="J10" s="1" t="str">
        <f>IF(TableauLIEUX[[#This Row],[VILLE]]="","",IF(K10&gt;29,K10*2,""))</f>
        <v/>
      </c>
      <c r="K10" s="5">
        <v>19</v>
      </c>
      <c r="L10" s="1">
        <f>IF(TableauLIEUX[[#This Row],[VILLE]]="","",IF(TableauLIEUX[[#This Row],[KM Equ]]=0,"",K10*2))</f>
        <v>38</v>
      </c>
      <c r="N10" s="1" t="s">
        <v>51</v>
      </c>
      <c r="Q10" s="1" t="s">
        <v>46</v>
      </c>
      <c r="S10" s="34"/>
      <c r="T10" s="34"/>
      <c r="U10" s="34"/>
      <c r="V10" s="34"/>
      <c r="W10" s="34"/>
    </row>
    <row r="11" spans="1:25" x14ac:dyDescent="0.25">
      <c r="C11" s="1" t="s">
        <v>129</v>
      </c>
      <c r="E11" s="1" t="s">
        <v>62</v>
      </c>
      <c r="G11" s="1" t="s">
        <v>63</v>
      </c>
      <c r="I11" s="1" t="s">
        <v>64</v>
      </c>
      <c r="J11" s="1">
        <f>IF(TableauLIEUX[[#This Row],[VILLE]]="","",IF(K11&gt;29,K11*2,""))</f>
        <v>66</v>
      </c>
      <c r="K11" s="5">
        <v>33</v>
      </c>
      <c r="L11" s="1">
        <f>IF(TableauLIEUX[[#This Row],[VILLE]]="","",IF(TableauLIEUX[[#This Row],[KM Equ]]=0,"",K11*2))</f>
        <v>66</v>
      </c>
      <c r="N11" s="1" t="s">
        <v>58</v>
      </c>
      <c r="Q11" s="1" t="s">
        <v>53</v>
      </c>
      <c r="S11" s="34"/>
      <c r="T11" s="34"/>
      <c r="U11" s="34"/>
      <c r="V11" s="34"/>
      <c r="W11" s="34"/>
    </row>
    <row r="12" spans="1:25" x14ac:dyDescent="0.25">
      <c r="C12" s="1" t="s">
        <v>132</v>
      </c>
      <c r="E12" s="1" t="s">
        <v>69</v>
      </c>
      <c r="G12" s="1" t="s">
        <v>70</v>
      </c>
      <c r="I12" s="1" t="s">
        <v>71</v>
      </c>
      <c r="J12" s="1" t="str">
        <f>IF(TableauLIEUX[[#This Row],[VILLE]]="","",IF(K12&gt;29,K12*2,""))</f>
        <v/>
      </c>
      <c r="K12" s="5">
        <v>18</v>
      </c>
      <c r="L12" s="1">
        <f>IF(TableauLIEUX[[#This Row],[VILLE]]="","",IF(TableauLIEUX[[#This Row],[KM Equ]]=0,"",K12*2))</f>
        <v>36</v>
      </c>
      <c r="N12" s="1" t="s">
        <v>65</v>
      </c>
      <c r="Q12" s="1" t="s">
        <v>60</v>
      </c>
      <c r="S12" s="34"/>
      <c r="T12" s="34"/>
      <c r="U12" s="34"/>
      <c r="V12" s="34"/>
      <c r="W12" s="34"/>
    </row>
    <row r="13" spans="1:25" x14ac:dyDescent="0.25">
      <c r="C13" s="1" t="s">
        <v>157</v>
      </c>
      <c r="E13" s="1" t="s">
        <v>76</v>
      </c>
      <c r="G13" s="1" t="s">
        <v>77</v>
      </c>
      <c r="I13" s="1" t="s">
        <v>78</v>
      </c>
      <c r="J13" s="1" t="str">
        <f>IF(TableauLIEUX[[#This Row],[VILLE]]="","",IF(K13&gt;29,K13*2,""))</f>
        <v/>
      </c>
      <c r="K13" s="5">
        <v>12</v>
      </c>
      <c r="L13" s="1">
        <f>IF(TableauLIEUX[[#This Row],[VILLE]]="","",IF(TableauLIEUX[[#This Row],[KM Equ]]=0,"",K13*2))</f>
        <v>24</v>
      </c>
      <c r="N13" s="1" t="s">
        <v>72</v>
      </c>
      <c r="Q13" s="1" t="s">
        <v>67</v>
      </c>
      <c r="S13"/>
      <c r="T13"/>
      <c r="U13"/>
      <c r="V13"/>
      <c r="W13"/>
      <c r="X13"/>
      <c r="Y13"/>
    </row>
    <row r="14" spans="1:25" x14ac:dyDescent="0.25">
      <c r="C14" s="1" t="s">
        <v>156</v>
      </c>
      <c r="E14" s="1" t="s">
        <v>83</v>
      </c>
      <c r="G14" s="1" t="s">
        <v>84</v>
      </c>
      <c r="I14" s="1" t="s">
        <v>85</v>
      </c>
      <c r="J14" s="1">
        <f>IF(TableauLIEUX[[#This Row],[VILLE]]="","",IF(K14&gt;29,K14*2,""))</f>
        <v>136</v>
      </c>
      <c r="K14" s="5">
        <v>68</v>
      </c>
      <c r="L14" s="1">
        <f>IF(TableauLIEUX[[#This Row],[VILLE]]="","",IF(TableauLIEUX[[#This Row],[KM Equ]]=0,"",K14*2))</f>
        <v>136</v>
      </c>
      <c r="N14" s="1" t="s">
        <v>79</v>
      </c>
      <c r="Q14" s="1" t="s">
        <v>74</v>
      </c>
      <c r="S14"/>
      <c r="T14"/>
      <c r="U14"/>
      <c r="V14"/>
      <c r="W14"/>
      <c r="X14"/>
      <c r="Y14"/>
    </row>
    <row r="15" spans="1:25" x14ac:dyDescent="0.25">
      <c r="C15" s="1" t="s">
        <v>33</v>
      </c>
      <c r="G15" s="1" t="s">
        <v>90</v>
      </c>
      <c r="I15" s="1" t="s">
        <v>91</v>
      </c>
      <c r="J15" s="1">
        <f>IF(TableauLIEUX[[#This Row],[VILLE]]="","",IF(K15&gt;29,K15*2,""))</f>
        <v>180</v>
      </c>
      <c r="K15" s="5">
        <v>90</v>
      </c>
      <c r="L15" s="1">
        <f>IF(TableauLIEUX[[#This Row],[VILLE]]="","",IF(TableauLIEUX[[#This Row],[KM Equ]]=0,"",K15*2))</f>
        <v>180</v>
      </c>
      <c r="N15" s="1" t="s">
        <v>86</v>
      </c>
      <c r="Q15" s="1" t="s">
        <v>81</v>
      </c>
      <c r="S15"/>
      <c r="T15"/>
      <c r="U15"/>
      <c r="V15"/>
      <c r="W15"/>
      <c r="X15"/>
      <c r="Y15"/>
    </row>
    <row r="16" spans="1:25" x14ac:dyDescent="0.25">
      <c r="C16" s="1" t="s">
        <v>40</v>
      </c>
      <c r="G16" s="1" t="s">
        <v>95</v>
      </c>
      <c r="I16" s="1" t="s">
        <v>96</v>
      </c>
      <c r="J16" s="1">
        <f>IF(TableauLIEUX[[#This Row],[VILLE]]="","",IF(K16&gt;29,K16*2,""))</f>
        <v>122</v>
      </c>
      <c r="K16" s="5">
        <v>61</v>
      </c>
      <c r="L16" s="1">
        <f>IF(TableauLIEUX[[#This Row],[VILLE]]="","",IF(TableauLIEUX[[#This Row],[KM Equ]]=0,"",K16*2))</f>
        <v>122</v>
      </c>
      <c r="N16" s="1" t="s">
        <v>92</v>
      </c>
      <c r="Q16" s="1" t="s">
        <v>135</v>
      </c>
      <c r="S16"/>
      <c r="T16"/>
      <c r="U16"/>
      <c r="V16"/>
      <c r="W16"/>
      <c r="X16"/>
      <c r="Y16"/>
    </row>
    <row r="17" spans="3:25" x14ac:dyDescent="0.25">
      <c r="C17" s="1" t="s">
        <v>47</v>
      </c>
      <c r="G17" s="1" t="s">
        <v>101</v>
      </c>
      <c r="I17" s="1" t="s">
        <v>102</v>
      </c>
      <c r="J17" s="1" t="str">
        <f>IF(TableauLIEUX[[#This Row],[VILLE]]="","",IF(K17&gt;29,K17*2,""))</f>
        <v/>
      </c>
      <c r="K17" s="5">
        <v>16</v>
      </c>
      <c r="L17" s="1">
        <f>IF(TableauLIEUX[[#This Row],[VILLE]]="","",IF(TableauLIEUX[[#This Row],[KM Equ]]=0,"",K17*2))</f>
        <v>32</v>
      </c>
      <c r="N17" s="1" t="s">
        <v>97</v>
      </c>
      <c r="Q17" s="1" t="s">
        <v>125</v>
      </c>
      <c r="S17"/>
      <c r="T17"/>
      <c r="U17"/>
      <c r="V17"/>
      <c r="W17"/>
      <c r="X17"/>
      <c r="Y17"/>
    </row>
    <row r="18" spans="3:25" x14ac:dyDescent="0.25">
      <c r="C18" s="1" t="s">
        <v>54</v>
      </c>
      <c r="G18" s="1" t="s">
        <v>107</v>
      </c>
      <c r="I18" s="1" t="s">
        <v>108</v>
      </c>
      <c r="J18" s="1">
        <f>IF(TableauLIEUX[[#This Row],[VILLE]]="","",IF(K18&gt;29,K18*2,""))</f>
        <v>352</v>
      </c>
      <c r="K18" s="5">
        <v>176</v>
      </c>
      <c r="L18" s="1">
        <f>IF(TableauLIEUX[[#This Row],[VILLE]]="","",IF(TableauLIEUX[[#This Row],[KM Equ]]=0,"",K18*2))</f>
        <v>352</v>
      </c>
      <c r="N18" s="1" t="s">
        <v>103</v>
      </c>
      <c r="Q18" s="1" t="s">
        <v>88</v>
      </c>
      <c r="S18"/>
      <c r="T18"/>
      <c r="U18"/>
      <c r="V18"/>
      <c r="W18"/>
      <c r="X18"/>
      <c r="Y18"/>
    </row>
    <row r="19" spans="3:25" x14ac:dyDescent="0.25">
      <c r="C19" s="1" t="s">
        <v>5</v>
      </c>
      <c r="G19" s="1" t="s">
        <v>113</v>
      </c>
      <c r="I19" s="1" t="s">
        <v>114</v>
      </c>
      <c r="J19" s="1">
        <f>IF(TableauLIEUX[[#This Row],[VILLE]]="","",IF(K19&gt;29,K19*2,""))</f>
        <v>170</v>
      </c>
      <c r="K19" s="5">
        <v>85</v>
      </c>
      <c r="L19" s="1">
        <f>IF(TableauLIEUX[[#This Row],[VILLE]]="","",IF(TableauLIEUX[[#This Row],[KM Equ]]=0,"",K19*2))</f>
        <v>170</v>
      </c>
      <c r="N19" s="1" t="s">
        <v>109</v>
      </c>
      <c r="Q19" s="1" t="s">
        <v>67</v>
      </c>
      <c r="S19"/>
      <c r="T19"/>
      <c r="U19"/>
      <c r="V19"/>
      <c r="W19"/>
      <c r="X19"/>
      <c r="Y19"/>
    </row>
    <row r="20" spans="3:25" x14ac:dyDescent="0.25">
      <c r="C20" s="1" t="s">
        <v>12</v>
      </c>
      <c r="G20" s="1" t="s">
        <v>118</v>
      </c>
      <c r="I20" s="1" t="s">
        <v>119</v>
      </c>
      <c r="J20" s="1">
        <f>IF(TableauLIEUX[[#This Row],[VILLE]]="","",IF(K20&gt;29,K20*2,""))</f>
        <v>148</v>
      </c>
      <c r="K20" s="5">
        <v>74</v>
      </c>
      <c r="L20" s="1">
        <f>IF(TableauLIEUX[[#This Row],[VILLE]]="","",IF(TableauLIEUX[[#This Row],[KM Equ]]=0,"",K20*2))</f>
        <v>148</v>
      </c>
      <c r="N20" s="1" t="s">
        <v>177</v>
      </c>
      <c r="Q20" s="1" t="s">
        <v>99</v>
      </c>
      <c r="S20"/>
      <c r="T20"/>
      <c r="U20"/>
      <c r="V20"/>
      <c r="W20"/>
      <c r="X20"/>
      <c r="Y20"/>
    </row>
    <row r="21" spans="3:25" x14ac:dyDescent="0.25">
      <c r="C21" s="1" t="s">
        <v>19</v>
      </c>
      <c r="G21" s="1" t="s">
        <v>123</v>
      </c>
      <c r="I21" s="1" t="s">
        <v>124</v>
      </c>
      <c r="J21" s="1">
        <f>IF(TableauLIEUX[[#This Row],[VILLE]]="","",IF(K21&gt;29,K21*2,""))</f>
        <v>338</v>
      </c>
      <c r="K21" s="5">
        <v>169</v>
      </c>
      <c r="L21" s="1">
        <f>IF(TableauLIEUX[[#This Row],[VILLE]]="","",IF(TableauLIEUX[[#This Row],[KM Equ]]=0,"",K21*2))</f>
        <v>338</v>
      </c>
      <c r="Q21" s="1" t="s">
        <v>105</v>
      </c>
      <c r="S21"/>
      <c r="T21"/>
      <c r="U21"/>
      <c r="V21"/>
      <c r="W21"/>
      <c r="X21"/>
      <c r="Y21"/>
    </row>
    <row r="22" spans="3:25" x14ac:dyDescent="0.25">
      <c r="C22" s="1" t="s">
        <v>26</v>
      </c>
      <c r="G22" s="1" t="s">
        <v>127</v>
      </c>
      <c r="I22" s="1" t="s">
        <v>128</v>
      </c>
      <c r="J22" s="1">
        <f>IF(TableauLIEUX[[#This Row],[VILLE]]="","",IF(K22&gt;29,K22*2,""))</f>
        <v>148</v>
      </c>
      <c r="K22" s="5">
        <v>74</v>
      </c>
      <c r="L22" s="1">
        <f>IF(TableauLIEUX[[#This Row],[VILLE]]="","",IF(TableauLIEUX[[#This Row],[KM Equ]]=0,"",K22*2))</f>
        <v>148</v>
      </c>
      <c r="Q22" s="1" t="s">
        <v>111</v>
      </c>
      <c r="S22"/>
      <c r="T22"/>
      <c r="U22"/>
      <c r="V22"/>
      <c r="W22"/>
      <c r="X22"/>
      <c r="Y22"/>
    </row>
    <row r="23" spans="3:25" x14ac:dyDescent="0.25">
      <c r="C23" s="1" t="s">
        <v>138</v>
      </c>
      <c r="G23" s="1" t="s">
        <v>130</v>
      </c>
      <c r="I23" s="1" t="s">
        <v>131</v>
      </c>
      <c r="J23" s="1">
        <f>IF(TableauLIEUX[[#This Row],[VILLE]]="","",IF(K23&gt;29,K23*2,""))</f>
        <v>130</v>
      </c>
      <c r="K23" s="5">
        <v>65</v>
      </c>
      <c r="L23" s="1">
        <f>IF(TableauLIEUX[[#This Row],[VILLE]]="","",IF(TableauLIEUX[[#This Row],[KM Equ]]=0,"",K23*2))</f>
        <v>130</v>
      </c>
      <c r="S23"/>
      <c r="T23"/>
      <c r="U23"/>
      <c r="V23"/>
      <c r="W23"/>
      <c r="X23"/>
      <c r="Y23"/>
    </row>
    <row r="24" spans="3:25" x14ac:dyDescent="0.25">
      <c r="C24" s="1" t="s">
        <v>61</v>
      </c>
      <c r="G24" s="1" t="s">
        <v>133</v>
      </c>
      <c r="I24" s="1" t="s">
        <v>134</v>
      </c>
      <c r="J24" s="1">
        <f>IF(TableauLIEUX[[#This Row],[VILLE]]="","",IF(K24&gt;29,K24*2,""))</f>
        <v>346</v>
      </c>
      <c r="K24" s="5">
        <v>173</v>
      </c>
      <c r="L24" s="1">
        <f>IF(TableauLIEUX[[#This Row],[VILLE]]="","",IF(TableauLIEUX[[#This Row],[KM Equ]]=0,"",K24*2))</f>
        <v>346</v>
      </c>
      <c r="S24"/>
      <c r="T24"/>
      <c r="U24"/>
      <c r="V24"/>
      <c r="W24"/>
      <c r="X24"/>
      <c r="Y24"/>
    </row>
    <row r="25" spans="3:25" x14ac:dyDescent="0.25">
      <c r="C25" s="1" t="s">
        <v>68</v>
      </c>
      <c r="I25" s="1" t="s">
        <v>136</v>
      </c>
      <c r="J25" s="1" t="str">
        <f>IF(TableauLIEUX[[#This Row],[VILLE]]="","",IF(K25&gt;29,K25*2,""))</f>
        <v/>
      </c>
      <c r="K25" s="5">
        <v>16</v>
      </c>
      <c r="L25" s="1">
        <f>IF(TableauLIEUX[[#This Row],[VILLE]]="","",IF(TableauLIEUX[[#This Row],[KM Equ]]=0,"",K25*2))</f>
        <v>32</v>
      </c>
      <c r="S25"/>
      <c r="T25"/>
      <c r="U25"/>
      <c r="V25"/>
      <c r="W25"/>
      <c r="X25"/>
      <c r="Y25"/>
    </row>
    <row r="26" spans="3:25" x14ac:dyDescent="0.25">
      <c r="C26" s="1" t="s">
        <v>75</v>
      </c>
      <c r="I26" s="1" t="s">
        <v>137</v>
      </c>
      <c r="J26" s="1">
        <f>IF(TableauLIEUX[[#This Row],[VILLE]]="","",IF(K26&gt;29,K26*2,""))</f>
        <v>346</v>
      </c>
      <c r="K26" s="5">
        <v>173</v>
      </c>
      <c r="L26" s="1">
        <f>IF(TableauLIEUX[[#This Row],[VILLE]]="","",IF(TableauLIEUX[[#This Row],[KM Equ]]=0,"",K26*2))</f>
        <v>346</v>
      </c>
      <c r="S26"/>
      <c r="T26"/>
      <c r="U26"/>
      <c r="V26"/>
      <c r="W26"/>
      <c r="X26"/>
      <c r="Y26"/>
    </row>
    <row r="27" spans="3:25" x14ac:dyDescent="0.25">
      <c r="C27" s="1" t="s">
        <v>82</v>
      </c>
      <c r="I27" s="1" t="s">
        <v>139</v>
      </c>
      <c r="J27" s="1">
        <f>IF(TableauLIEUX[[#This Row],[VILLE]]="","",IF(K27&gt;29,K27*2,""))</f>
        <v>130</v>
      </c>
      <c r="K27" s="5">
        <v>65</v>
      </c>
      <c r="L27" s="1">
        <f>IF(TableauLIEUX[[#This Row],[VILLE]]="","",IF(TableauLIEUX[[#This Row],[KM Equ]]=0,"",K27*2))</f>
        <v>130</v>
      </c>
      <c r="S27"/>
      <c r="T27"/>
      <c r="U27"/>
      <c r="V27"/>
      <c r="W27"/>
      <c r="X27"/>
      <c r="Y27"/>
    </row>
    <row r="28" spans="3:25" x14ac:dyDescent="0.25">
      <c r="C28" s="1" t="s">
        <v>89</v>
      </c>
      <c r="I28" s="1" t="s">
        <v>140</v>
      </c>
      <c r="J28" s="1">
        <f>IF(TableauLIEUX[[#This Row],[VILLE]]="","",IF(K28&gt;29,K28*2,""))</f>
        <v>90</v>
      </c>
      <c r="K28" s="5">
        <v>45</v>
      </c>
      <c r="L28" s="1">
        <f>IF(TableauLIEUX[[#This Row],[VILLE]]="","",IF(TableauLIEUX[[#This Row],[KM Equ]]=0,"",K28*2))</f>
        <v>90</v>
      </c>
      <c r="S28"/>
      <c r="T28"/>
      <c r="U28"/>
      <c r="V28"/>
      <c r="W28"/>
      <c r="X28"/>
      <c r="Y28"/>
    </row>
    <row r="29" spans="3:25" x14ac:dyDescent="0.25">
      <c r="C29" s="1" t="s">
        <v>94</v>
      </c>
      <c r="I29" s="1" t="s">
        <v>141</v>
      </c>
      <c r="J29" s="1">
        <f>IF(TableauLIEUX[[#This Row],[VILLE]]="","",IF(K29&gt;29,K29*2,""))</f>
        <v>400</v>
      </c>
      <c r="K29" s="5">
        <v>200</v>
      </c>
      <c r="L29" s="1">
        <f>IF(TableauLIEUX[[#This Row],[VILLE]]="","",IF(TableauLIEUX[[#This Row],[KM Equ]]=0,"",K29*2))</f>
        <v>400</v>
      </c>
      <c r="S29"/>
      <c r="T29"/>
      <c r="U29"/>
      <c r="V29"/>
      <c r="W29"/>
      <c r="X29"/>
      <c r="Y29"/>
    </row>
    <row r="30" spans="3:25" x14ac:dyDescent="0.25">
      <c r="C30" s="1" t="s">
        <v>199</v>
      </c>
      <c r="I30" s="1" t="s">
        <v>142</v>
      </c>
      <c r="J30" s="1">
        <f>IF(TableauLIEUX[[#This Row],[VILLE]]="","",IF(K30&gt;29,K30*2,""))</f>
        <v>364</v>
      </c>
      <c r="K30" s="5">
        <v>182</v>
      </c>
      <c r="L30" s="1">
        <f>IF(TableauLIEUX[[#This Row],[VILLE]]="","",IF(TableauLIEUX[[#This Row],[KM Equ]]=0,"",K30*2))</f>
        <v>364</v>
      </c>
    </row>
    <row r="31" spans="3:25" x14ac:dyDescent="0.25">
      <c r="I31" s="1" t="s">
        <v>143</v>
      </c>
      <c r="J31" s="1">
        <f>IF(TableauLIEUX[[#This Row],[VILLE]]="","",IF(K31&gt;29,K31*2,""))</f>
        <v>272</v>
      </c>
      <c r="K31" s="5">
        <v>136</v>
      </c>
      <c r="L31" s="1">
        <f>IF(TableauLIEUX[[#This Row],[VILLE]]="","",IF(TableauLIEUX[[#This Row],[KM Equ]]=0,"",K31*2))</f>
        <v>272</v>
      </c>
    </row>
    <row r="32" spans="3:25" x14ac:dyDescent="0.25">
      <c r="I32" s="1" t="s">
        <v>144</v>
      </c>
      <c r="J32" s="1">
        <f>IF(TableauLIEUX[[#This Row],[VILLE]]="","",IF(K32&gt;29,K32*2,""))</f>
        <v>260</v>
      </c>
      <c r="K32" s="5">
        <v>130</v>
      </c>
      <c r="L32" s="1">
        <f>IF(TableauLIEUX[[#This Row],[VILLE]]="","",IF(TableauLIEUX[[#This Row],[KM Equ]]=0,"",K32*2))</f>
        <v>260</v>
      </c>
    </row>
    <row r="33" spans="9:12" x14ac:dyDescent="0.25">
      <c r="I33" s="1" t="s">
        <v>164</v>
      </c>
      <c r="J33" s="1">
        <f>IF(TableauLIEUX[[#This Row],[VILLE]]="","",IF(K33&gt;29,K33*2,""))</f>
        <v>150</v>
      </c>
      <c r="K33" s="5">
        <v>75</v>
      </c>
      <c r="L33" s="1">
        <f>IF(TableauLIEUX[[#This Row],[VILLE]]="","",IF(TableauLIEUX[[#This Row],[KM Equ]]=0,"",K33*2))</f>
        <v>150</v>
      </c>
    </row>
    <row r="34" spans="9:12" x14ac:dyDescent="0.25">
      <c r="I34" s="1" t="s">
        <v>165</v>
      </c>
      <c r="J34" s="1">
        <f>IF(TableauLIEUX[[#This Row],[VILLE]]="","",IF(K34&gt;29,K34*2,""))</f>
        <v>838</v>
      </c>
      <c r="K34" s="5">
        <v>419</v>
      </c>
      <c r="L34" s="1">
        <f>IF(TableauLIEUX[[#This Row],[VILLE]]="","",IF(TableauLIEUX[[#This Row],[KM Equ]]=0,"",K34*2))</f>
        <v>838</v>
      </c>
    </row>
    <row r="35" spans="9:12" x14ac:dyDescent="0.25">
      <c r="I35" s="1" t="s">
        <v>166</v>
      </c>
      <c r="J35" s="1">
        <f>IF(TableauLIEUX[[#This Row],[VILLE]]="","",IF(K35&gt;29,K35*2,""))</f>
        <v>746</v>
      </c>
      <c r="K35" s="5">
        <v>373</v>
      </c>
      <c r="L35" s="1">
        <f>IF(TableauLIEUX[[#This Row],[VILLE]]="","",IF(TableauLIEUX[[#This Row],[KM Equ]]=0,"",K35*2))</f>
        <v>746</v>
      </c>
    </row>
    <row r="36" spans="9:12" x14ac:dyDescent="0.25">
      <c r="J36" s="1" t="str">
        <f>IF(TableauLIEUX[[#This Row],[VILLE]]="","",IF(K36&gt;29,K36*2,""))</f>
        <v/>
      </c>
      <c r="K36" s="5"/>
      <c r="L36" s="1" t="str">
        <f>IF(TableauLIEUX[[#This Row],[VILLE]]="","",IF(TableauLIEUX[[#This Row],[KM Equ]]=0,"",K36*2))</f>
        <v/>
      </c>
    </row>
    <row r="37" spans="9:12" x14ac:dyDescent="0.25">
      <c r="J37" s="1" t="str">
        <f>IF(TableauLIEUX[[#This Row],[VILLE]]="","",IF(K37&gt;29,K37*2,""))</f>
        <v/>
      </c>
      <c r="K37" s="5"/>
      <c r="L37" s="1" t="str">
        <f>IF(TableauLIEUX[[#This Row],[VILLE]]="","",IF(TableauLIEUX[[#This Row],[KM Equ]]=0,"",K37*2))</f>
        <v/>
      </c>
    </row>
    <row r="38" spans="9:12" x14ac:dyDescent="0.25">
      <c r="J38" s="1" t="str">
        <f>IF(TableauLIEUX[[#This Row],[VILLE]]="","",IF(K38&gt;29,K38*2,""))</f>
        <v/>
      </c>
      <c r="K38" s="5"/>
      <c r="L38" s="1" t="str">
        <f>IF(TableauLIEUX[[#This Row],[VILLE]]="","",IF(TableauLIEUX[[#This Row],[KM Equ]]=0,"",K38*2))</f>
        <v/>
      </c>
    </row>
    <row r="39" spans="9:12" x14ac:dyDescent="0.25">
      <c r="J39" s="1" t="str">
        <f>IF(TableauLIEUX[[#This Row],[VILLE]]="","",IF(K39&gt;29,K39*2,""))</f>
        <v/>
      </c>
      <c r="K39" s="5"/>
      <c r="L39" s="1" t="str">
        <f>IF(TableauLIEUX[[#This Row],[VILLE]]="","",IF(TableauLIEUX[[#This Row],[KM Equ]]=0,"",K39*2))</f>
        <v/>
      </c>
    </row>
    <row r="40" spans="9:12" x14ac:dyDescent="0.25">
      <c r="J40" s="1" t="str">
        <f>IF(TableauLIEUX[[#This Row],[VILLE]]="","",IF(K40&gt;29,K40*2,""))</f>
        <v/>
      </c>
      <c r="K40" s="5"/>
      <c r="L40" s="1" t="str">
        <f>IF(TableauLIEUX[[#This Row],[VILLE]]="","",IF(TableauLIEUX[[#This Row],[KM Equ]]=0,"",K40*2))</f>
        <v/>
      </c>
    </row>
    <row r="41" spans="9:12" x14ac:dyDescent="0.25">
      <c r="J41" s="1" t="str">
        <f>IF(TableauLIEUX[[#This Row],[VILLE]]="","",IF(K41&gt;29,K41*2,""))</f>
        <v/>
      </c>
      <c r="K41" s="5"/>
      <c r="L41" s="1" t="str">
        <f>IF(TableauLIEUX[[#This Row],[VILLE]]="","",IF(TableauLIEUX[[#This Row],[KM Equ]]=0,"",K41*2))</f>
        <v/>
      </c>
    </row>
    <row r="42" spans="9:12" x14ac:dyDescent="0.25">
      <c r="J42" s="1" t="str">
        <f>IF(TableauLIEUX[[#This Row],[VILLE]]="","",IF(K42&gt;29,K42*2,""))</f>
        <v/>
      </c>
      <c r="K42" s="5"/>
      <c r="L42" s="1" t="str">
        <f>IF(TableauLIEUX[[#This Row],[VILLE]]="","",IF(TableauLIEUX[[#This Row],[KM Equ]]=0,"",K42*2))</f>
        <v/>
      </c>
    </row>
    <row r="43" spans="9:12" x14ac:dyDescent="0.25">
      <c r="J43" s="1" t="str">
        <f>IF(TableauLIEUX[[#This Row],[VILLE]]="","",IF(K43&gt;29,K43*2,""))</f>
        <v/>
      </c>
      <c r="K43" s="5"/>
      <c r="L43" s="1" t="str">
        <f>IF(TableauLIEUX[[#This Row],[VILLE]]="","",IF(TableauLIEUX[[#This Row],[KM Equ]]=0,"",K43*2))</f>
        <v/>
      </c>
    </row>
    <row r="44" spans="9:12" x14ac:dyDescent="0.25">
      <c r="J44" s="1" t="str">
        <f>IF(TableauLIEUX[[#This Row],[VILLE]]="","",IF(K44&gt;29,K44*2,""))</f>
        <v/>
      </c>
      <c r="K44" s="5"/>
      <c r="L44" s="1" t="str">
        <f>IF(TableauLIEUX[[#This Row],[VILLE]]="","",IF(TableauLIEUX[[#This Row],[KM Equ]]=0,"",K44*2))</f>
        <v/>
      </c>
    </row>
    <row r="45" spans="9:12" x14ac:dyDescent="0.25">
      <c r="J45" s="1" t="str">
        <f>IF(TableauLIEUX[[#This Row],[VILLE]]="","",IF(K45&gt;29,K45*2,""))</f>
        <v/>
      </c>
      <c r="K45" s="5"/>
      <c r="L45" s="1" t="str">
        <f>IF(TableauLIEUX[[#This Row],[VILLE]]="","",IF(TableauLIEUX[[#This Row],[KM Equ]]=0,"",K45*2))</f>
        <v/>
      </c>
    </row>
  </sheetData>
  <phoneticPr fontId="2" type="noConversion"/>
  <dataValidations count="1">
    <dataValidation type="list" allowBlank="1" showInputMessage="1" showErrorMessage="1" sqref="S3:V12 S30:V35" xr:uid="{00000000-0002-0000-0600-000000000000}">
      <formula1>$P$3:$P$28</formula1>
    </dataValidation>
  </dataValidation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BQ80"/>
  <sheetViews>
    <sheetView topLeftCell="B1" zoomScaleNormal="100" workbookViewId="0">
      <selection activeCell="C30" sqref="C30"/>
    </sheetView>
  </sheetViews>
  <sheetFormatPr baseColWidth="10" defaultRowHeight="15" x14ac:dyDescent="0.25"/>
  <cols>
    <col min="1" max="1" width="19.28515625" style="1" hidden="1" customWidth="1"/>
    <col min="2" max="2" width="29" style="1" bestFit="1" customWidth="1"/>
    <col min="3" max="3" width="17.5703125" style="1" bestFit="1" customWidth="1"/>
    <col min="4" max="4" width="10.42578125" style="1" bestFit="1" customWidth="1"/>
    <col min="5" max="5" width="14.28515625" style="1" bestFit="1" customWidth="1"/>
    <col min="6" max="6" width="11.42578125" style="1"/>
    <col min="7" max="7" width="10.85546875" style="1" customWidth="1"/>
    <col min="8" max="9" width="11.42578125" style="1"/>
    <col min="10" max="10" width="1" style="1" customWidth="1"/>
    <col min="11" max="11" width="0" style="1" hidden="1" customWidth="1"/>
    <col min="12" max="12" width="28.42578125" style="1" bestFit="1" customWidth="1"/>
    <col min="13" max="14" width="11.42578125" style="1"/>
    <col min="15" max="15" width="14.28515625" style="1" bestFit="1" customWidth="1"/>
    <col min="16" max="19" width="11.42578125" style="1"/>
    <col min="20" max="20" width="1.5703125" style="1" customWidth="1"/>
    <col min="21" max="21" width="0" style="1" hidden="1" customWidth="1"/>
    <col min="22" max="22" width="29" style="1" bestFit="1" customWidth="1"/>
    <col min="23" max="24" width="11.42578125" style="1"/>
    <col min="25" max="25" width="14.28515625" style="1" bestFit="1" customWidth="1"/>
    <col min="26" max="29" width="11.42578125" style="1"/>
    <col min="30" max="30" width="1.7109375" style="1" customWidth="1"/>
    <col min="31" max="31" width="0" style="1" hidden="1" customWidth="1"/>
    <col min="32" max="32" width="27.5703125" style="1" bestFit="1" customWidth="1"/>
    <col min="33" max="34" width="11.42578125" style="1"/>
    <col min="35" max="35" width="14.28515625" style="1" bestFit="1" customWidth="1"/>
    <col min="36" max="39" width="11.42578125" style="1"/>
    <col min="40" max="40" width="2.7109375" style="1" customWidth="1"/>
    <col min="41" max="41" width="0" style="1" hidden="1" customWidth="1"/>
    <col min="42" max="42" width="29.7109375" style="1" bestFit="1" customWidth="1"/>
    <col min="43" max="43" width="17.5703125" style="1" bestFit="1" customWidth="1"/>
    <col min="44" max="44" width="17.7109375" style="1" bestFit="1" customWidth="1"/>
    <col min="45" max="45" width="14.28515625" style="1" bestFit="1" customWidth="1"/>
    <col min="46" max="49" width="11.42578125" style="1"/>
    <col min="50" max="50" width="2.140625" style="1" customWidth="1"/>
    <col min="51" max="51" width="1.7109375" style="1" hidden="1" customWidth="1"/>
    <col min="52" max="52" width="26.5703125" style="1" bestFit="1" customWidth="1"/>
    <col min="53" max="54" width="11.42578125" style="1"/>
    <col min="55" max="55" width="14.28515625" style="1" bestFit="1" customWidth="1"/>
    <col min="56" max="59" width="11.42578125" style="1"/>
    <col min="60" max="60" width="2" style="1" customWidth="1"/>
    <col min="61" max="61" width="0" style="1" hidden="1" customWidth="1"/>
    <col min="62" max="62" width="26.42578125" style="1" bestFit="1" customWidth="1"/>
    <col min="63" max="64" width="11.42578125" style="1"/>
    <col min="65" max="65" width="14.28515625" style="1" bestFit="1" customWidth="1"/>
    <col min="66" max="16384" width="11.42578125" style="1"/>
  </cols>
  <sheetData>
    <row r="1" spans="1:69" ht="7.5" customHeight="1" thickBot="1" x14ac:dyDescent="0.3"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L1" s="33">
        <v>2</v>
      </c>
      <c r="M1" s="33">
        <v>3</v>
      </c>
      <c r="N1" s="33">
        <v>4</v>
      </c>
      <c r="O1" s="33">
        <v>5</v>
      </c>
      <c r="P1" s="33">
        <v>6</v>
      </c>
      <c r="Q1" s="33">
        <v>7</v>
      </c>
      <c r="R1" s="33">
        <v>8</v>
      </c>
      <c r="S1" s="33">
        <v>9</v>
      </c>
      <c r="V1" s="33">
        <v>2</v>
      </c>
      <c r="W1" s="33">
        <v>3</v>
      </c>
      <c r="X1" s="33">
        <v>4</v>
      </c>
      <c r="Y1" s="33">
        <v>5</v>
      </c>
      <c r="Z1" s="33">
        <v>6</v>
      </c>
      <c r="AA1" s="33">
        <v>7</v>
      </c>
      <c r="AB1" s="33">
        <v>8</v>
      </c>
      <c r="AC1" s="33">
        <v>9</v>
      </c>
      <c r="AF1" s="33">
        <v>2</v>
      </c>
      <c r="AG1" s="33">
        <v>3</v>
      </c>
      <c r="AH1" s="33">
        <v>4</v>
      </c>
      <c r="AI1" s="33">
        <v>5</v>
      </c>
      <c r="AJ1" s="33">
        <v>6</v>
      </c>
      <c r="AK1" s="33">
        <v>7</v>
      </c>
      <c r="AL1" s="33">
        <v>8</v>
      </c>
      <c r="AM1" s="33">
        <v>9</v>
      </c>
      <c r="AP1" s="33">
        <v>2</v>
      </c>
      <c r="AQ1" s="33">
        <v>3</v>
      </c>
      <c r="AR1" s="33">
        <v>4</v>
      </c>
      <c r="AS1" s="33">
        <v>5</v>
      </c>
      <c r="AT1" s="33">
        <v>6</v>
      </c>
      <c r="AU1" s="33">
        <v>7</v>
      </c>
      <c r="AV1" s="33">
        <v>8</v>
      </c>
      <c r="AW1" s="33">
        <v>9</v>
      </c>
      <c r="AZ1" s="33">
        <v>2</v>
      </c>
      <c r="BA1" s="33">
        <v>3</v>
      </c>
      <c r="BB1" s="33">
        <v>4</v>
      </c>
      <c r="BC1" s="33">
        <v>5</v>
      </c>
      <c r="BD1" s="33">
        <v>6</v>
      </c>
      <c r="BE1" s="33">
        <v>7</v>
      </c>
      <c r="BF1" s="33">
        <v>8</v>
      </c>
      <c r="BG1" s="33">
        <v>9</v>
      </c>
      <c r="BJ1" s="33">
        <v>2</v>
      </c>
      <c r="BK1" s="33">
        <v>3</v>
      </c>
      <c r="BL1" s="33">
        <v>4</v>
      </c>
      <c r="BM1" s="33">
        <v>5</v>
      </c>
      <c r="BN1" s="33">
        <v>6</v>
      </c>
      <c r="BO1" s="33">
        <v>7</v>
      </c>
      <c r="BP1" s="33">
        <v>8</v>
      </c>
      <c r="BQ1" s="33">
        <v>9</v>
      </c>
    </row>
    <row r="2" spans="1:69" ht="27" thickBot="1" x14ac:dyDescent="0.45">
      <c r="B2" s="6" t="s">
        <v>10</v>
      </c>
      <c r="C2" s="659" t="e">
        <f>VLOOKUP(B2,TableauJoueurs[],2,0)</f>
        <v>#N/A</v>
      </c>
      <c r="D2" s="660"/>
      <c r="E2" s="661"/>
      <c r="F2" s="662" t="s">
        <v>174</v>
      </c>
      <c r="G2" s="663"/>
      <c r="H2" s="657" t="e">
        <f>'2024-2025'!#REF!</f>
        <v>#REF!</v>
      </c>
      <c r="I2" s="658"/>
      <c r="L2" s="6" t="s">
        <v>24</v>
      </c>
      <c r="M2" s="659" t="e">
        <f>VLOOKUP(L2,TableauJoueurs[],2,0)</f>
        <v>#N/A</v>
      </c>
      <c r="N2" s="660"/>
      <c r="O2" s="661"/>
      <c r="P2" s="662" t="s">
        <v>174</v>
      </c>
      <c r="Q2" s="663"/>
      <c r="R2" s="657" t="e">
        <f>'2024-2025'!#REF!</f>
        <v>#REF!</v>
      </c>
      <c r="S2" s="658"/>
      <c r="V2" s="6" t="s">
        <v>38</v>
      </c>
      <c r="W2" s="7"/>
      <c r="X2" s="8" t="e">
        <f>VLOOKUP(V2,TableauJoueurs[],2,0)</f>
        <v>#N/A</v>
      </c>
      <c r="Y2" s="8"/>
      <c r="Z2" s="662" t="s">
        <v>174</v>
      </c>
      <c r="AA2" s="663"/>
      <c r="AB2" s="657" t="e">
        <f>'2024-2025'!#REF!</f>
        <v>#REF!</v>
      </c>
      <c r="AC2" s="658"/>
      <c r="AF2" s="6" t="s">
        <v>59</v>
      </c>
      <c r="AG2" s="659" t="e">
        <f>VLOOKUP(AF2,TableauJoueurs[],2,0)</f>
        <v>#N/A</v>
      </c>
      <c r="AH2" s="660"/>
      <c r="AI2" s="661"/>
      <c r="AJ2" s="662" t="s">
        <v>174</v>
      </c>
      <c r="AK2" s="663"/>
      <c r="AL2" s="657" t="e">
        <f>'2024-2025'!#REF!</f>
        <v>#REF!</v>
      </c>
      <c r="AM2" s="658"/>
      <c r="AP2" s="6" t="s">
        <v>80</v>
      </c>
      <c r="AQ2" s="659" t="e">
        <f>VLOOKUP(AP2,TableauJoueurs[],2,0)</f>
        <v>#N/A</v>
      </c>
      <c r="AR2" s="660"/>
      <c r="AS2" s="661"/>
      <c r="AT2" s="662" t="s">
        <v>174</v>
      </c>
      <c r="AU2" s="663"/>
      <c r="AV2" s="657" t="e">
        <f>'2024-2025'!#REF!</f>
        <v>#REF!</v>
      </c>
      <c r="AW2" s="658"/>
      <c r="AZ2" s="6" t="s">
        <v>87</v>
      </c>
      <c r="BA2" s="659" t="e">
        <f>VLOOKUP(AZ2,TableauJoueurs[],2,0)</f>
        <v>#N/A</v>
      </c>
      <c r="BB2" s="660"/>
      <c r="BC2" s="661"/>
      <c r="BD2" s="662" t="s">
        <v>174</v>
      </c>
      <c r="BE2" s="663"/>
      <c r="BF2" s="657" t="e">
        <f>'2024-2025'!#REF!</f>
        <v>#REF!</v>
      </c>
      <c r="BG2" s="658"/>
      <c r="BJ2" s="6" t="s">
        <v>104</v>
      </c>
      <c r="BK2" s="659" t="e">
        <f>VLOOKUP(BJ2,TableauJoueurs[],2,0)</f>
        <v>#N/A</v>
      </c>
      <c r="BL2" s="660"/>
      <c r="BM2" s="661"/>
      <c r="BN2" s="662" t="s">
        <v>174</v>
      </c>
      <c r="BO2" s="663"/>
      <c r="BP2" s="657" t="e">
        <f>'2024-2025'!#REF!</f>
        <v>#REF!</v>
      </c>
      <c r="BQ2" s="658"/>
    </row>
    <row r="3" spans="1:69" ht="45" customHeight="1" thickBot="1" x14ac:dyDescent="0.3">
      <c r="B3" s="11" t="s">
        <v>160</v>
      </c>
      <c r="C3" s="12" t="s">
        <v>161</v>
      </c>
      <c r="D3" s="12" t="s">
        <v>173</v>
      </c>
      <c r="E3" s="12" t="s">
        <v>162</v>
      </c>
      <c r="F3" s="13" t="s">
        <v>151</v>
      </c>
      <c r="G3" s="13" t="s">
        <v>167</v>
      </c>
      <c r="H3" s="13" t="s">
        <v>168</v>
      </c>
      <c r="I3" s="14" t="s">
        <v>153</v>
      </c>
      <c r="L3" s="11" t="s">
        <v>160</v>
      </c>
      <c r="M3" s="12" t="s">
        <v>161</v>
      </c>
      <c r="N3" s="12" t="s">
        <v>173</v>
      </c>
      <c r="O3" s="12" t="s">
        <v>162</v>
      </c>
      <c r="P3" s="13" t="s">
        <v>151</v>
      </c>
      <c r="Q3" s="13" t="s">
        <v>167</v>
      </c>
      <c r="R3" s="13" t="s">
        <v>168</v>
      </c>
      <c r="S3" s="14" t="s">
        <v>153</v>
      </c>
      <c r="V3" s="11" t="s">
        <v>160</v>
      </c>
      <c r="W3" s="12" t="s">
        <v>161</v>
      </c>
      <c r="X3" s="12" t="s">
        <v>173</v>
      </c>
      <c r="Y3" s="12" t="s">
        <v>162</v>
      </c>
      <c r="Z3" s="13" t="s">
        <v>151</v>
      </c>
      <c r="AA3" s="13" t="s">
        <v>167</v>
      </c>
      <c r="AB3" s="13" t="s">
        <v>168</v>
      </c>
      <c r="AC3" s="14" t="s">
        <v>153</v>
      </c>
      <c r="AF3" s="11" t="s">
        <v>160</v>
      </c>
      <c r="AG3" s="12" t="s">
        <v>161</v>
      </c>
      <c r="AH3" s="12" t="s">
        <v>173</v>
      </c>
      <c r="AI3" s="12" t="s">
        <v>162</v>
      </c>
      <c r="AJ3" s="13" t="s">
        <v>151</v>
      </c>
      <c r="AK3" s="13" t="s">
        <v>167</v>
      </c>
      <c r="AL3" s="13" t="s">
        <v>168</v>
      </c>
      <c r="AM3" s="14" t="s">
        <v>153</v>
      </c>
      <c r="AP3" s="11" t="s">
        <v>160</v>
      </c>
      <c r="AQ3" s="12" t="s">
        <v>161</v>
      </c>
      <c r="AR3" s="12" t="s">
        <v>173</v>
      </c>
      <c r="AS3" s="12" t="s">
        <v>162</v>
      </c>
      <c r="AT3" s="13" t="s">
        <v>151</v>
      </c>
      <c r="AU3" s="13" t="s">
        <v>167</v>
      </c>
      <c r="AV3" s="13" t="s">
        <v>168</v>
      </c>
      <c r="AW3" s="14" t="s">
        <v>153</v>
      </c>
      <c r="AZ3" s="11" t="s">
        <v>160</v>
      </c>
      <c r="BA3" s="12" t="s">
        <v>161</v>
      </c>
      <c r="BB3" s="12" t="s">
        <v>173</v>
      </c>
      <c r="BC3" s="12" t="s">
        <v>162</v>
      </c>
      <c r="BD3" s="13" t="s">
        <v>151</v>
      </c>
      <c r="BE3" s="13" t="s">
        <v>167</v>
      </c>
      <c r="BF3" s="13" t="s">
        <v>168</v>
      </c>
      <c r="BG3" s="14" t="s">
        <v>153</v>
      </c>
      <c r="BJ3" s="11" t="s">
        <v>160</v>
      </c>
      <c r="BK3" s="12" t="s">
        <v>161</v>
      </c>
      <c r="BL3" s="12" t="s">
        <v>173</v>
      </c>
      <c r="BM3" s="12" t="s">
        <v>162</v>
      </c>
      <c r="BN3" s="13" t="s">
        <v>151</v>
      </c>
      <c r="BO3" s="13" t="s">
        <v>167</v>
      </c>
      <c r="BP3" s="13" t="s">
        <v>168</v>
      </c>
      <c r="BQ3" s="14" t="s">
        <v>153</v>
      </c>
    </row>
    <row r="4" spans="1:69" ht="16.5" customHeight="1" x14ac:dyDescent="0.25">
      <c r="A4" s="1" t="str">
        <f>IF(B$2="","",B$2&amp;ROW()-3)</f>
        <v>Benoît1</v>
      </c>
      <c r="B4" s="17" t="str">
        <f>IFERROR(VLOOKUP(A4,'2024-2025'!#REF!,'Frais joueurs'!B$1,0),"")</f>
        <v/>
      </c>
      <c r="C4" s="18" t="str">
        <f>IFERROR(VLOOKUP(A4,'2024-2025'!#REF!,'Frais joueurs'!C$1,0),"")</f>
        <v/>
      </c>
      <c r="D4" s="19" t="str">
        <f>IFERROR(VLOOKUP(A4,'2024-2025'!#REF!,'Frais joueurs'!D$1,0),"")</f>
        <v/>
      </c>
      <c r="E4" s="19" t="str">
        <f>IFERROR(VLOOKUP(A4,'2024-2025'!#REF!,'Frais joueurs'!E$1,0),"")</f>
        <v/>
      </c>
      <c r="F4" s="20" t="str">
        <f>IFERROR(VLOOKUP(A4,'2024-2025'!#REF!,'Frais joueurs'!F$1,0),"")</f>
        <v/>
      </c>
      <c r="G4" s="20" t="str">
        <f>IFERROR(VLOOKUP(A4,'2024-2025'!#REF!,'Frais joueurs'!G$1,0),"")</f>
        <v/>
      </c>
      <c r="H4" s="20" t="str">
        <f>IFERROR(VLOOKUP(A4,'2024-2025'!#REF!,'Frais joueurs'!H$1,0),"")</f>
        <v/>
      </c>
      <c r="I4" s="21" t="str">
        <f>IFERROR(VLOOKUP(A4,'2024-2025'!#REF!,'Frais joueurs'!I$1,0),"")</f>
        <v/>
      </c>
      <c r="K4" s="1" t="str">
        <f>IF(L$2="","",L$2&amp;ROW()-3)</f>
        <v>François1</v>
      </c>
      <c r="L4" s="17" t="str">
        <f>IFERROR(VLOOKUP(K4,'2024-2025'!#REF!,'Frais joueurs'!L$1,0),"")</f>
        <v/>
      </c>
      <c r="M4" s="18" t="str">
        <f>IFERROR(VLOOKUP(K4,'2024-2025'!#REF!,'Frais joueurs'!M$1,0),"")</f>
        <v/>
      </c>
      <c r="N4" s="19" t="str">
        <f>IFERROR(VLOOKUP(K4,'2024-2025'!#REF!,'Frais joueurs'!N$1,0),"")</f>
        <v/>
      </c>
      <c r="O4" s="19" t="str">
        <f>IFERROR(VLOOKUP(K4,'2024-2025'!#REF!,'Frais joueurs'!O$1,0),"")</f>
        <v/>
      </c>
      <c r="P4" s="20" t="str">
        <f>IFERROR(VLOOKUP(K4,'2024-2025'!#REF!,'Frais joueurs'!P$1,0),"")</f>
        <v/>
      </c>
      <c r="Q4" s="20" t="str">
        <f>IFERROR(VLOOKUP(K4,'2024-2025'!#REF!,'Frais joueurs'!Q$1,0),"")</f>
        <v/>
      </c>
      <c r="R4" s="20" t="str">
        <f>IFERROR(VLOOKUP(K4,'2024-2025'!#REF!,'Frais joueurs'!R$1,0),"")</f>
        <v/>
      </c>
      <c r="S4" s="21" t="str">
        <f>IFERROR(VLOOKUP(K4,'2024-2025'!#REF!,'Frais joueurs'!S$1,0),"")</f>
        <v/>
      </c>
      <c r="U4" s="1" t="str">
        <f>IF(V$2="","",V$2&amp;ROW()-3)</f>
        <v>José G1</v>
      </c>
      <c r="V4" s="17" t="str">
        <f>IFERROR(VLOOKUP(U4,'2024-2025'!#REF!,'Frais joueurs'!V$1,0),"")</f>
        <v/>
      </c>
      <c r="W4" s="18" t="str">
        <f>IFERROR(VLOOKUP(U4,'2024-2025'!#REF!,'Frais joueurs'!W$1,0),"")</f>
        <v/>
      </c>
      <c r="X4" s="19" t="str">
        <f>IFERROR(VLOOKUP(U4,'2024-2025'!#REF!,'Frais joueurs'!X$1,0),"")</f>
        <v/>
      </c>
      <c r="Y4" s="19" t="str">
        <f>IFERROR(VLOOKUP(U4,'2024-2025'!#REF!,'Frais joueurs'!Y$1,0),"")</f>
        <v/>
      </c>
      <c r="Z4" s="20" t="str">
        <f>IFERROR(VLOOKUP(U4,'2024-2025'!#REF!,'Frais joueurs'!Z$1,0),"")</f>
        <v/>
      </c>
      <c r="AA4" s="20" t="str">
        <f>IFERROR(VLOOKUP(U4,'2024-2025'!#REF!,'Frais joueurs'!AA$1,0),"")</f>
        <v/>
      </c>
      <c r="AB4" s="20" t="str">
        <f>IFERROR(VLOOKUP(U4,'2024-2025'!#REF!,'Frais joueurs'!AB$1,0),"")</f>
        <v/>
      </c>
      <c r="AC4" s="21" t="str">
        <f>IFERROR(VLOOKUP(U4,'2024-2025'!#REF!,'Frais joueurs'!AC$1,0),"")</f>
        <v/>
      </c>
      <c r="AE4" s="1" t="str">
        <f>IF(AF$2="","",AF$2&amp;ROW()-3)</f>
        <v>Luigi1</v>
      </c>
      <c r="AF4" s="17" t="str">
        <f>IFERROR(VLOOKUP(AE4,'2024-2025'!#REF!,'Frais joueurs'!AF$1,0),"")</f>
        <v/>
      </c>
      <c r="AG4" s="18" t="str">
        <f>IFERROR(VLOOKUP(AE4,'2024-2025'!#REF!,'Frais joueurs'!AG$1,0),"")</f>
        <v/>
      </c>
      <c r="AH4" s="19" t="str">
        <f>IFERROR(VLOOKUP(AE4,'2024-2025'!#REF!,'Frais joueurs'!AH$1,0),"")</f>
        <v/>
      </c>
      <c r="AI4" s="19" t="str">
        <f>IFERROR(VLOOKUP(AE4,'2024-2025'!#REF!,'Frais joueurs'!AI$1,0),"")</f>
        <v/>
      </c>
      <c r="AJ4" s="20" t="str">
        <f>IFERROR(VLOOKUP(AE4,'2024-2025'!#REF!,'Frais joueurs'!AJ$1,0),"")</f>
        <v/>
      </c>
      <c r="AK4" s="20" t="str">
        <f>IFERROR(VLOOKUP(AE4,'2024-2025'!#REF!,'Frais joueurs'!AK$1,0),"")</f>
        <v/>
      </c>
      <c r="AL4" s="20" t="str">
        <f>IFERROR(VLOOKUP(AE4,'2024-2025'!#REF!,'Frais joueurs'!AL$1,0),"")</f>
        <v/>
      </c>
      <c r="AM4" s="21" t="str">
        <f>IFERROR(VLOOKUP(AE4,'2024-2025'!#REF!,'Frais joueurs'!AM$1,0),"")</f>
        <v/>
      </c>
      <c r="AO4" s="1" t="str">
        <f>IF(AP$2="","",AP$2&amp;ROW()-3)</f>
        <v>Michel1</v>
      </c>
      <c r="AP4" s="17" t="str">
        <f>IFERROR(VLOOKUP(AO4,'2024-2025'!#REF!,'Frais joueurs'!AP$1,0),"")</f>
        <v/>
      </c>
      <c r="AQ4" s="18" t="str">
        <f>IFERROR(VLOOKUP(AO4,'2024-2025'!#REF!,'Frais joueurs'!AQ$1,0),"")</f>
        <v/>
      </c>
      <c r="AR4" s="19" t="str">
        <f>IFERROR(VLOOKUP(AO4,'2024-2025'!#REF!,'Frais joueurs'!AR$1,0),"")</f>
        <v/>
      </c>
      <c r="AS4" s="19" t="str">
        <f>IFERROR(VLOOKUP(AO4,'2024-2025'!#REF!,'Frais joueurs'!AS$1,0),"")</f>
        <v/>
      </c>
      <c r="AT4" s="20" t="str">
        <f>IFERROR(VLOOKUP(AO4,'2024-2025'!#REF!,'Frais joueurs'!AT$1,0),"")</f>
        <v/>
      </c>
      <c r="AU4" s="20" t="str">
        <f>IFERROR(VLOOKUP(AO4,'2024-2025'!#REF!,'Frais joueurs'!AU$1,0),"")</f>
        <v/>
      </c>
      <c r="AV4" s="20" t="str">
        <f>IFERROR(VLOOKUP(AO4,'2024-2025'!#REF!,'Frais joueurs'!AV$1,0),"")</f>
        <v/>
      </c>
      <c r="AW4" s="21" t="str">
        <f>IFERROR(VLOOKUP(AO4,'2024-2025'!#REF!,'Frais joueurs'!AW$1,0),"")</f>
        <v/>
      </c>
      <c r="AY4" s="1" t="str">
        <f>IF(AZ$2="","",AZ$2&amp;ROW()-3)</f>
        <v>Nicolas1</v>
      </c>
      <c r="AZ4" s="17" t="str">
        <f>IFERROR(VLOOKUP(AY4,'2024-2025'!#REF!,'Frais joueurs'!AZ$1,0),"")</f>
        <v/>
      </c>
      <c r="BA4" s="18" t="str">
        <f>IFERROR(VLOOKUP(AY4,'2024-2025'!#REF!,'Frais joueurs'!BA$1,0),"")</f>
        <v/>
      </c>
      <c r="BB4" s="19" t="str">
        <f>IFERROR(VLOOKUP(AY4,'2024-2025'!#REF!,'Frais joueurs'!BB$1,0),"")</f>
        <v/>
      </c>
      <c r="BC4" s="19" t="str">
        <f>IFERROR(VLOOKUP(AY4,'2024-2025'!#REF!,'Frais joueurs'!BC$1,0),"")</f>
        <v/>
      </c>
      <c r="BD4" s="20" t="str">
        <f>IFERROR(VLOOKUP(AY4,'2024-2025'!#REF!,'Frais joueurs'!BD$1,0),"")</f>
        <v/>
      </c>
      <c r="BE4" s="20" t="str">
        <f>IFERROR(VLOOKUP(AY4,'2024-2025'!#REF!,'Frais joueurs'!BE$1,0),"")</f>
        <v/>
      </c>
      <c r="BF4" s="20" t="str">
        <f>IFERROR(VLOOKUP(AY4,'2024-2025'!#REF!,'Frais joueurs'!BF$1,0),"")</f>
        <v/>
      </c>
      <c r="BG4" s="21" t="str">
        <f>IFERROR(VLOOKUP(AY4,'2024-2025'!#REF!,'Frais joueurs'!BG$1,0),"")</f>
        <v/>
      </c>
      <c r="BI4" s="1" t="str">
        <f>IF(BJ$2="","",BJ$2&amp;ROW()-3)</f>
        <v>Rabah1</v>
      </c>
      <c r="BJ4" s="17" t="str">
        <f>IFERROR(VLOOKUP(BI4,'2024-2025'!#REF!,'Frais joueurs'!BJ$1,0),"")</f>
        <v/>
      </c>
      <c r="BK4" s="18" t="str">
        <f>IFERROR(VLOOKUP(BI4,'2024-2025'!#REF!,'Frais joueurs'!BK$1,0),"")</f>
        <v/>
      </c>
      <c r="BL4" s="19" t="str">
        <f>IFERROR(VLOOKUP(BI4,'2024-2025'!#REF!,'Frais joueurs'!BL$1,0),"")</f>
        <v/>
      </c>
      <c r="BM4" s="19" t="str">
        <f>IFERROR(VLOOKUP(BI4,'2024-2025'!#REF!,'Frais joueurs'!BM$1,0),"")</f>
        <v/>
      </c>
      <c r="BN4" s="20" t="str">
        <f>IFERROR(VLOOKUP(BI4,'2024-2025'!#REF!,'Frais joueurs'!BN$1,0),"")</f>
        <v/>
      </c>
      <c r="BO4" s="20" t="str">
        <f>IFERROR(VLOOKUP(BI4,'2024-2025'!#REF!,'Frais joueurs'!BO$1,0),"")</f>
        <v/>
      </c>
      <c r="BP4" s="20" t="str">
        <f>IFERROR(VLOOKUP(BI4,'2024-2025'!#REF!,'Frais joueurs'!BP$1,0),"")</f>
        <v/>
      </c>
      <c r="BQ4" s="21" t="str">
        <f>IFERROR(VLOOKUP(BI4,'2024-2025'!#REF!,'Frais joueurs'!BQ$1,0),"")</f>
        <v/>
      </c>
    </row>
    <row r="5" spans="1:69" ht="16.5" customHeight="1" x14ac:dyDescent="0.25">
      <c r="A5" s="1" t="str">
        <f t="shared" ref="A5:A18" si="0">IF(B$2="","",B$2&amp;ROW()-3)</f>
        <v>Benoît2</v>
      </c>
      <c r="B5" s="22" t="str">
        <f>IFERROR(VLOOKUP(A5,'2024-2025'!#REF!,'Frais joueurs'!B$1,0),"")</f>
        <v/>
      </c>
      <c r="C5" s="15" t="str">
        <f>IFERROR(VLOOKUP(A5,'2024-2025'!#REF!,'Frais joueurs'!C$1,0),"")</f>
        <v/>
      </c>
      <c r="D5" s="16" t="str">
        <f>IFERROR(VLOOKUP(A5,'2024-2025'!#REF!,'Frais joueurs'!D$1,0),"")</f>
        <v/>
      </c>
      <c r="E5" s="16" t="str">
        <f>IFERROR(VLOOKUP(A5,'2024-2025'!#REF!,'Frais joueurs'!E$1,0),"")</f>
        <v/>
      </c>
      <c r="F5" s="9" t="str">
        <f>IFERROR(VLOOKUP(A5,'2024-2025'!#REF!,'Frais joueurs'!F$1,0),"")</f>
        <v/>
      </c>
      <c r="G5" s="9" t="str">
        <f>IFERROR(VLOOKUP(A5,'2024-2025'!#REF!,'Frais joueurs'!G$1,0),"")</f>
        <v/>
      </c>
      <c r="H5" s="9" t="str">
        <f>IFERROR(VLOOKUP(A5,'2024-2025'!#REF!,'Frais joueurs'!H$1,0),"")</f>
        <v/>
      </c>
      <c r="I5" s="10" t="str">
        <f>IFERROR(VLOOKUP(A5,'2024-2025'!#REF!,'Frais joueurs'!I$1,0),"")</f>
        <v/>
      </c>
      <c r="K5" s="1" t="str">
        <f t="shared" ref="K5:K18" si="1">IF(L$2="","",L$2&amp;ROW()-3)</f>
        <v>François2</v>
      </c>
      <c r="L5" s="22" t="str">
        <f>IFERROR(VLOOKUP(K5,'2024-2025'!#REF!,'Frais joueurs'!L$1,0),"")</f>
        <v/>
      </c>
      <c r="M5" s="15" t="str">
        <f>IFERROR(VLOOKUP(K5,'2024-2025'!#REF!,'Frais joueurs'!M$1,0),"")</f>
        <v/>
      </c>
      <c r="N5" s="16" t="str">
        <f>IFERROR(VLOOKUP(K5,'2024-2025'!#REF!,'Frais joueurs'!N$1,0),"")</f>
        <v/>
      </c>
      <c r="O5" s="16" t="str">
        <f>IFERROR(VLOOKUP(K5,'2024-2025'!#REF!,'Frais joueurs'!O$1,0),"")</f>
        <v/>
      </c>
      <c r="P5" s="9" t="str">
        <f>IFERROR(VLOOKUP(K5,'2024-2025'!#REF!,'Frais joueurs'!P$1,0),"")</f>
        <v/>
      </c>
      <c r="Q5" s="9" t="str">
        <f>IFERROR(VLOOKUP(K5,'2024-2025'!#REF!,'Frais joueurs'!Q$1,0),"")</f>
        <v/>
      </c>
      <c r="R5" s="9" t="str">
        <f>IFERROR(VLOOKUP(K5,'2024-2025'!#REF!,'Frais joueurs'!R$1,0),"")</f>
        <v/>
      </c>
      <c r="S5" s="10" t="str">
        <f>IFERROR(VLOOKUP(K5,'2024-2025'!#REF!,'Frais joueurs'!S$1,0),"")</f>
        <v/>
      </c>
      <c r="U5" s="1" t="str">
        <f t="shared" ref="U5:U18" si="2">IF(V$2="","",V$2&amp;ROW()-3)</f>
        <v>José G2</v>
      </c>
      <c r="V5" s="22" t="str">
        <f>IFERROR(VLOOKUP(U5,'2024-2025'!#REF!,'Frais joueurs'!V$1,0),"")</f>
        <v/>
      </c>
      <c r="W5" s="15" t="str">
        <f>IFERROR(VLOOKUP(U5,'2024-2025'!#REF!,'Frais joueurs'!W$1,0),"")</f>
        <v/>
      </c>
      <c r="X5" s="16" t="str">
        <f>IFERROR(VLOOKUP(U5,'2024-2025'!#REF!,'Frais joueurs'!X$1,0),"")</f>
        <v/>
      </c>
      <c r="Y5" s="16" t="str">
        <f>IFERROR(VLOOKUP(U5,'2024-2025'!#REF!,'Frais joueurs'!Y$1,0),"")</f>
        <v/>
      </c>
      <c r="Z5" s="9" t="str">
        <f>IFERROR(VLOOKUP(U5,'2024-2025'!#REF!,'Frais joueurs'!Z$1,0),"")</f>
        <v/>
      </c>
      <c r="AA5" s="9" t="str">
        <f>IFERROR(VLOOKUP(U5,'2024-2025'!#REF!,'Frais joueurs'!AA$1,0),"")</f>
        <v/>
      </c>
      <c r="AB5" s="9" t="str">
        <f>IFERROR(VLOOKUP(U5,'2024-2025'!#REF!,'Frais joueurs'!AB$1,0),"")</f>
        <v/>
      </c>
      <c r="AC5" s="10" t="str">
        <f>IFERROR(VLOOKUP(U5,'2024-2025'!#REF!,'Frais joueurs'!AC$1,0),"")</f>
        <v/>
      </c>
      <c r="AE5" s="1" t="str">
        <f t="shared" ref="AE5:AE18" si="3">IF(AF$2="","",AF$2&amp;ROW()-3)</f>
        <v>Luigi2</v>
      </c>
      <c r="AF5" s="22" t="str">
        <f>IFERROR(VLOOKUP(AE5,'2024-2025'!#REF!,'Frais joueurs'!AF$1,0),"")</f>
        <v/>
      </c>
      <c r="AG5" s="15" t="str">
        <f>IFERROR(VLOOKUP(AE5,'2024-2025'!#REF!,'Frais joueurs'!AG$1,0),"")</f>
        <v/>
      </c>
      <c r="AH5" s="16" t="str">
        <f>IFERROR(VLOOKUP(AE5,'2024-2025'!#REF!,'Frais joueurs'!AH$1,0),"")</f>
        <v/>
      </c>
      <c r="AI5" s="16" t="str">
        <f>IFERROR(VLOOKUP(AE5,'2024-2025'!#REF!,'Frais joueurs'!AI$1,0),"")</f>
        <v/>
      </c>
      <c r="AJ5" s="9" t="str">
        <f>IFERROR(VLOOKUP(AE5,'2024-2025'!#REF!,'Frais joueurs'!AJ$1,0),"")</f>
        <v/>
      </c>
      <c r="AK5" s="9" t="str">
        <f>IFERROR(VLOOKUP(AE5,'2024-2025'!#REF!,'Frais joueurs'!AK$1,0),"")</f>
        <v/>
      </c>
      <c r="AL5" s="9" t="str">
        <f>IFERROR(VLOOKUP(AE5,'2024-2025'!#REF!,'Frais joueurs'!AL$1,0),"")</f>
        <v/>
      </c>
      <c r="AM5" s="10" t="str">
        <f>IFERROR(VLOOKUP(AE5,'2024-2025'!#REF!,'Frais joueurs'!AM$1,0),"")</f>
        <v/>
      </c>
      <c r="AO5" s="1" t="str">
        <f t="shared" ref="AO5:AO18" si="4">IF(AP$2="","",AP$2&amp;ROW()-3)</f>
        <v>Michel2</v>
      </c>
      <c r="AP5" s="22" t="str">
        <f>IFERROR(VLOOKUP(AO5,'2024-2025'!#REF!,'Frais joueurs'!AP$1,0),"")</f>
        <v/>
      </c>
      <c r="AQ5" s="15" t="str">
        <f>IFERROR(VLOOKUP(AO5,'2024-2025'!#REF!,'Frais joueurs'!AQ$1,0),"")</f>
        <v/>
      </c>
      <c r="AR5" s="16" t="str">
        <f>IFERROR(VLOOKUP(AO5,'2024-2025'!#REF!,'Frais joueurs'!AR$1,0),"")</f>
        <v/>
      </c>
      <c r="AS5" s="16" t="str">
        <f>IFERROR(VLOOKUP(AO5,'2024-2025'!#REF!,'Frais joueurs'!AS$1,0),"")</f>
        <v/>
      </c>
      <c r="AT5" s="9" t="str">
        <f>IFERROR(VLOOKUP(AO5,'2024-2025'!#REF!,'Frais joueurs'!AT$1,0),"")</f>
        <v/>
      </c>
      <c r="AU5" s="9" t="str">
        <f>IFERROR(VLOOKUP(AO5,'2024-2025'!#REF!,'Frais joueurs'!AU$1,0),"")</f>
        <v/>
      </c>
      <c r="AV5" s="9" t="str">
        <f>IFERROR(VLOOKUP(AO5,'2024-2025'!#REF!,'Frais joueurs'!AV$1,0),"")</f>
        <v/>
      </c>
      <c r="AW5" s="10" t="str">
        <f>IFERROR(VLOOKUP(AO5,'2024-2025'!#REF!,'Frais joueurs'!AW$1,0),"")</f>
        <v/>
      </c>
      <c r="AY5" s="1" t="str">
        <f t="shared" ref="AY5:AY18" si="5">IF(AZ$2="","",AZ$2&amp;ROW()-3)</f>
        <v>Nicolas2</v>
      </c>
      <c r="AZ5" s="22" t="str">
        <f>IFERROR(VLOOKUP(AY5,'2024-2025'!#REF!,'Frais joueurs'!AZ$1,0),"")</f>
        <v/>
      </c>
      <c r="BA5" s="15" t="str">
        <f>IFERROR(VLOOKUP(AY5,'2024-2025'!#REF!,'Frais joueurs'!BA$1,0),"")</f>
        <v/>
      </c>
      <c r="BB5" s="16" t="str">
        <f>IFERROR(VLOOKUP(AY5,'2024-2025'!#REF!,'Frais joueurs'!BB$1,0),"")</f>
        <v/>
      </c>
      <c r="BC5" s="16" t="str">
        <f>IFERROR(VLOOKUP(AY5,'2024-2025'!#REF!,'Frais joueurs'!BC$1,0),"")</f>
        <v/>
      </c>
      <c r="BD5" s="9" t="str">
        <f>IFERROR(VLOOKUP(AY5,'2024-2025'!#REF!,'Frais joueurs'!BD$1,0),"")</f>
        <v/>
      </c>
      <c r="BE5" s="9" t="str">
        <f>IFERROR(VLOOKUP(AY5,'2024-2025'!#REF!,'Frais joueurs'!BE$1,0),"")</f>
        <v/>
      </c>
      <c r="BF5" s="9" t="str">
        <f>IFERROR(VLOOKUP(AY5,'2024-2025'!#REF!,'Frais joueurs'!BF$1,0),"")</f>
        <v/>
      </c>
      <c r="BG5" s="10" t="str">
        <f>IFERROR(VLOOKUP(AY5,'2024-2025'!#REF!,'Frais joueurs'!BG$1,0),"")</f>
        <v/>
      </c>
      <c r="BI5" s="1" t="str">
        <f t="shared" ref="BI5:BI18" si="6">IF(BJ$2="","",BJ$2&amp;ROW()-3)</f>
        <v>Rabah2</v>
      </c>
      <c r="BJ5" s="22" t="str">
        <f>IFERROR(VLOOKUP(BI5,'2024-2025'!#REF!,'Frais joueurs'!BJ$1,0),"")</f>
        <v/>
      </c>
      <c r="BK5" s="15" t="str">
        <f>IFERROR(VLOOKUP(BI5,'2024-2025'!#REF!,'Frais joueurs'!BK$1,0),"")</f>
        <v/>
      </c>
      <c r="BL5" s="16" t="str">
        <f>IFERROR(VLOOKUP(BI5,'2024-2025'!#REF!,'Frais joueurs'!BL$1,0),"")</f>
        <v/>
      </c>
      <c r="BM5" s="16" t="str">
        <f>IFERROR(VLOOKUP(BI5,'2024-2025'!#REF!,'Frais joueurs'!BM$1,0),"")</f>
        <v/>
      </c>
      <c r="BN5" s="9" t="str">
        <f>IFERROR(VLOOKUP(BI5,'2024-2025'!#REF!,'Frais joueurs'!BN$1,0),"")</f>
        <v/>
      </c>
      <c r="BO5" s="9" t="str">
        <f>IFERROR(VLOOKUP(BI5,'2024-2025'!#REF!,'Frais joueurs'!BO$1,0),"")</f>
        <v/>
      </c>
      <c r="BP5" s="9" t="str">
        <f>IFERROR(VLOOKUP(BI5,'2024-2025'!#REF!,'Frais joueurs'!BP$1,0),"")</f>
        <v/>
      </c>
      <c r="BQ5" s="10" t="str">
        <f>IFERROR(VLOOKUP(BI5,'2024-2025'!#REF!,'Frais joueurs'!BQ$1,0),"")</f>
        <v/>
      </c>
    </row>
    <row r="6" spans="1:69" ht="16.5" customHeight="1" x14ac:dyDescent="0.25">
      <c r="A6" s="1" t="str">
        <f t="shared" si="0"/>
        <v>Benoît3</v>
      </c>
      <c r="B6" s="22" t="str">
        <f>IFERROR(VLOOKUP(A6,'2024-2025'!#REF!,'Frais joueurs'!B$1,0),"")</f>
        <v/>
      </c>
      <c r="C6" s="15" t="str">
        <f>IFERROR(VLOOKUP(A6,'2024-2025'!#REF!,'Frais joueurs'!C$1,0),"")</f>
        <v/>
      </c>
      <c r="D6" s="16" t="str">
        <f>IFERROR(VLOOKUP(A6,'2024-2025'!#REF!,'Frais joueurs'!D$1,0),"")</f>
        <v/>
      </c>
      <c r="E6" s="16" t="str">
        <f>IFERROR(VLOOKUP(A6,'2024-2025'!#REF!,'Frais joueurs'!E$1,0),"")</f>
        <v/>
      </c>
      <c r="F6" s="9" t="str">
        <f>IFERROR(VLOOKUP(A6,'2024-2025'!#REF!,'Frais joueurs'!F$1,0),"")</f>
        <v/>
      </c>
      <c r="G6" s="9" t="str">
        <f>IFERROR(VLOOKUP(A6,'2024-2025'!#REF!,'Frais joueurs'!G$1,0),"")</f>
        <v/>
      </c>
      <c r="H6" s="9" t="str">
        <f>IFERROR(VLOOKUP(A6,'2024-2025'!#REF!,'Frais joueurs'!H$1,0),"")</f>
        <v/>
      </c>
      <c r="I6" s="10" t="str">
        <f>IFERROR(VLOOKUP(A6,'2024-2025'!#REF!,'Frais joueurs'!I$1,0),"")</f>
        <v/>
      </c>
      <c r="K6" s="1" t="str">
        <f t="shared" si="1"/>
        <v>François3</v>
      </c>
      <c r="L6" s="22" t="str">
        <f>IFERROR(VLOOKUP(K6,'2024-2025'!#REF!,'Frais joueurs'!L$1,0),"")</f>
        <v/>
      </c>
      <c r="M6" s="15" t="str">
        <f>IFERROR(VLOOKUP(K6,'2024-2025'!#REF!,'Frais joueurs'!M$1,0),"")</f>
        <v/>
      </c>
      <c r="N6" s="16" t="str">
        <f>IFERROR(VLOOKUP(K6,'2024-2025'!#REF!,'Frais joueurs'!N$1,0),"")</f>
        <v/>
      </c>
      <c r="O6" s="16" t="str">
        <f>IFERROR(VLOOKUP(K6,'2024-2025'!#REF!,'Frais joueurs'!O$1,0),"")</f>
        <v/>
      </c>
      <c r="P6" s="9" t="str">
        <f>IFERROR(VLOOKUP(K6,'2024-2025'!#REF!,'Frais joueurs'!P$1,0),"")</f>
        <v/>
      </c>
      <c r="Q6" s="9" t="str">
        <f>IFERROR(VLOOKUP(K6,'2024-2025'!#REF!,'Frais joueurs'!Q$1,0),"")</f>
        <v/>
      </c>
      <c r="R6" s="9" t="str">
        <f>IFERROR(VLOOKUP(K6,'2024-2025'!#REF!,'Frais joueurs'!R$1,0),"")</f>
        <v/>
      </c>
      <c r="S6" s="10" t="str">
        <f>IFERROR(VLOOKUP(K6,'2024-2025'!#REF!,'Frais joueurs'!S$1,0),"")</f>
        <v/>
      </c>
      <c r="U6" s="1" t="str">
        <f t="shared" si="2"/>
        <v>José G3</v>
      </c>
      <c r="V6" s="22" t="str">
        <f>IFERROR(VLOOKUP(U6,'2024-2025'!#REF!,'Frais joueurs'!V$1,0),"")</f>
        <v/>
      </c>
      <c r="W6" s="15" t="str">
        <f>IFERROR(VLOOKUP(U6,'2024-2025'!#REF!,'Frais joueurs'!W$1,0),"")</f>
        <v/>
      </c>
      <c r="X6" s="16" t="str">
        <f>IFERROR(VLOOKUP(U6,'2024-2025'!#REF!,'Frais joueurs'!X$1,0),"")</f>
        <v/>
      </c>
      <c r="Y6" s="16" t="str">
        <f>IFERROR(VLOOKUP(U6,'2024-2025'!#REF!,'Frais joueurs'!Y$1,0),"")</f>
        <v/>
      </c>
      <c r="Z6" s="9" t="str">
        <f>IFERROR(VLOOKUP(U6,'2024-2025'!#REF!,'Frais joueurs'!Z$1,0),"")</f>
        <v/>
      </c>
      <c r="AA6" s="9" t="str">
        <f>IFERROR(VLOOKUP(U6,'2024-2025'!#REF!,'Frais joueurs'!AA$1,0),"")</f>
        <v/>
      </c>
      <c r="AB6" s="9" t="str">
        <f>IFERROR(VLOOKUP(U6,'2024-2025'!#REF!,'Frais joueurs'!AB$1,0),"")</f>
        <v/>
      </c>
      <c r="AC6" s="10" t="str">
        <f>IFERROR(VLOOKUP(U6,'2024-2025'!#REF!,'Frais joueurs'!AC$1,0),"")</f>
        <v/>
      </c>
      <c r="AE6" s="1" t="str">
        <f t="shared" si="3"/>
        <v>Luigi3</v>
      </c>
      <c r="AF6" s="22" t="str">
        <f>IFERROR(VLOOKUP(AE6,'2024-2025'!#REF!,'Frais joueurs'!AF$1,0),"")</f>
        <v/>
      </c>
      <c r="AG6" s="15" t="str">
        <f>IFERROR(VLOOKUP(AE6,'2024-2025'!#REF!,'Frais joueurs'!AG$1,0),"")</f>
        <v/>
      </c>
      <c r="AH6" s="16" t="str">
        <f>IFERROR(VLOOKUP(AE6,'2024-2025'!#REF!,'Frais joueurs'!AH$1,0),"")</f>
        <v/>
      </c>
      <c r="AI6" s="16" t="str">
        <f>IFERROR(VLOOKUP(AE6,'2024-2025'!#REF!,'Frais joueurs'!AI$1,0),"")</f>
        <v/>
      </c>
      <c r="AJ6" s="9" t="str">
        <f>IFERROR(VLOOKUP(AE6,'2024-2025'!#REF!,'Frais joueurs'!AJ$1,0),"")</f>
        <v/>
      </c>
      <c r="AK6" s="9" t="str">
        <f>IFERROR(VLOOKUP(AE6,'2024-2025'!#REF!,'Frais joueurs'!AK$1,0),"")</f>
        <v/>
      </c>
      <c r="AL6" s="9" t="str">
        <f>IFERROR(VLOOKUP(AE6,'2024-2025'!#REF!,'Frais joueurs'!AL$1,0),"")</f>
        <v/>
      </c>
      <c r="AM6" s="10" t="str">
        <f>IFERROR(VLOOKUP(AE6,'2024-2025'!#REF!,'Frais joueurs'!AM$1,0),"")</f>
        <v/>
      </c>
      <c r="AO6" s="1" t="str">
        <f t="shared" si="4"/>
        <v>Michel3</v>
      </c>
      <c r="AP6" s="22" t="str">
        <f>IFERROR(VLOOKUP(AO6,'2024-2025'!#REF!,'Frais joueurs'!AP$1,0),"")</f>
        <v/>
      </c>
      <c r="AQ6" s="15" t="str">
        <f>IFERROR(VLOOKUP(AO6,'2024-2025'!#REF!,'Frais joueurs'!AQ$1,0),"")</f>
        <v/>
      </c>
      <c r="AR6" s="16" t="str">
        <f>IFERROR(VLOOKUP(AO6,'2024-2025'!#REF!,'Frais joueurs'!AR$1,0),"")</f>
        <v/>
      </c>
      <c r="AS6" s="16" t="str">
        <f>IFERROR(VLOOKUP(AO6,'2024-2025'!#REF!,'Frais joueurs'!AS$1,0),"")</f>
        <v/>
      </c>
      <c r="AT6" s="9" t="str">
        <f>IFERROR(VLOOKUP(AO6,'2024-2025'!#REF!,'Frais joueurs'!AT$1,0),"")</f>
        <v/>
      </c>
      <c r="AU6" s="9" t="str">
        <f>IFERROR(VLOOKUP(AO6,'2024-2025'!#REF!,'Frais joueurs'!AU$1,0),"")</f>
        <v/>
      </c>
      <c r="AV6" s="9" t="str">
        <f>IFERROR(VLOOKUP(AO6,'2024-2025'!#REF!,'Frais joueurs'!AV$1,0),"")</f>
        <v/>
      </c>
      <c r="AW6" s="10" t="str">
        <f>IFERROR(VLOOKUP(AO6,'2024-2025'!#REF!,'Frais joueurs'!AW$1,0),"")</f>
        <v/>
      </c>
      <c r="AY6" s="1" t="str">
        <f t="shared" si="5"/>
        <v>Nicolas3</v>
      </c>
      <c r="AZ6" s="22" t="str">
        <f>IFERROR(VLOOKUP(AY6,'2024-2025'!#REF!,'Frais joueurs'!AZ$1,0),"")</f>
        <v/>
      </c>
      <c r="BA6" s="15" t="str">
        <f>IFERROR(VLOOKUP(AY6,'2024-2025'!#REF!,'Frais joueurs'!BA$1,0),"")</f>
        <v/>
      </c>
      <c r="BB6" s="16" t="str">
        <f>IFERROR(VLOOKUP(AY6,'2024-2025'!#REF!,'Frais joueurs'!BB$1,0),"")</f>
        <v/>
      </c>
      <c r="BC6" s="16" t="str">
        <f>IFERROR(VLOOKUP(AY6,'2024-2025'!#REF!,'Frais joueurs'!BC$1,0),"")</f>
        <v/>
      </c>
      <c r="BD6" s="9" t="str">
        <f>IFERROR(VLOOKUP(AY6,'2024-2025'!#REF!,'Frais joueurs'!BD$1,0),"")</f>
        <v/>
      </c>
      <c r="BE6" s="9" t="str">
        <f>IFERROR(VLOOKUP(AY6,'2024-2025'!#REF!,'Frais joueurs'!BE$1,0),"")</f>
        <v/>
      </c>
      <c r="BF6" s="9" t="str">
        <f>IFERROR(VLOOKUP(AY6,'2024-2025'!#REF!,'Frais joueurs'!BF$1,0),"")</f>
        <v/>
      </c>
      <c r="BG6" s="10" t="str">
        <f>IFERROR(VLOOKUP(AY6,'2024-2025'!#REF!,'Frais joueurs'!BG$1,0),"")</f>
        <v/>
      </c>
      <c r="BI6" s="1" t="str">
        <f t="shared" si="6"/>
        <v>Rabah3</v>
      </c>
      <c r="BJ6" s="22" t="str">
        <f>IFERROR(VLOOKUP(BI6,'2024-2025'!#REF!,'Frais joueurs'!BJ$1,0),"")</f>
        <v/>
      </c>
      <c r="BK6" s="15" t="str">
        <f>IFERROR(VLOOKUP(BI6,'2024-2025'!#REF!,'Frais joueurs'!BK$1,0),"")</f>
        <v/>
      </c>
      <c r="BL6" s="16" t="str">
        <f>IFERROR(VLOOKUP(BI6,'2024-2025'!#REF!,'Frais joueurs'!BL$1,0),"")</f>
        <v/>
      </c>
      <c r="BM6" s="16" t="str">
        <f>IFERROR(VLOOKUP(BI6,'2024-2025'!#REF!,'Frais joueurs'!BM$1,0),"")</f>
        <v/>
      </c>
      <c r="BN6" s="9" t="str">
        <f>IFERROR(VLOOKUP(BI6,'2024-2025'!#REF!,'Frais joueurs'!BN$1,0),"")</f>
        <v/>
      </c>
      <c r="BO6" s="9" t="str">
        <f>IFERROR(VLOOKUP(BI6,'2024-2025'!#REF!,'Frais joueurs'!BO$1,0),"")</f>
        <v/>
      </c>
      <c r="BP6" s="9" t="str">
        <f>IFERROR(VLOOKUP(BI6,'2024-2025'!#REF!,'Frais joueurs'!BP$1,0),"")</f>
        <v/>
      </c>
      <c r="BQ6" s="10" t="str">
        <f>IFERROR(VLOOKUP(BI6,'2024-2025'!#REF!,'Frais joueurs'!BQ$1,0),"")</f>
        <v/>
      </c>
    </row>
    <row r="7" spans="1:69" ht="16.5" customHeight="1" x14ac:dyDescent="0.25">
      <c r="A7" s="1" t="str">
        <f t="shared" si="0"/>
        <v>Benoît4</v>
      </c>
      <c r="B7" s="22" t="str">
        <f>IFERROR(VLOOKUP(A7,'2024-2025'!#REF!,'Frais joueurs'!B$1,0),"")</f>
        <v/>
      </c>
      <c r="C7" s="15" t="str">
        <f>IFERROR(VLOOKUP(A7,'2024-2025'!#REF!,'Frais joueurs'!C$1,0),"")</f>
        <v/>
      </c>
      <c r="D7" s="16" t="str">
        <f>IFERROR(VLOOKUP(A7,'2024-2025'!#REF!,'Frais joueurs'!D$1,0),"")</f>
        <v/>
      </c>
      <c r="E7" s="16" t="str">
        <f>IFERROR(VLOOKUP(A7,'2024-2025'!#REF!,'Frais joueurs'!E$1,0),"")</f>
        <v/>
      </c>
      <c r="F7" s="9" t="str">
        <f>IFERROR(VLOOKUP(A7,'2024-2025'!#REF!,'Frais joueurs'!F$1,0),"")</f>
        <v/>
      </c>
      <c r="G7" s="9" t="str">
        <f>IFERROR(VLOOKUP(A7,'2024-2025'!#REF!,'Frais joueurs'!G$1,0),"")</f>
        <v/>
      </c>
      <c r="H7" s="9" t="str">
        <f>IFERROR(VLOOKUP(A7,'2024-2025'!#REF!,'Frais joueurs'!H$1,0),"")</f>
        <v/>
      </c>
      <c r="I7" s="10" t="str">
        <f>IFERROR(VLOOKUP(A7,'2024-2025'!#REF!,'Frais joueurs'!I$1,0),"")</f>
        <v/>
      </c>
      <c r="K7" s="1" t="str">
        <f t="shared" si="1"/>
        <v>François4</v>
      </c>
      <c r="L7" s="22" t="str">
        <f>IFERROR(VLOOKUP(K7,'2024-2025'!#REF!,'Frais joueurs'!L$1,0),"")</f>
        <v/>
      </c>
      <c r="M7" s="15" t="str">
        <f>IFERROR(VLOOKUP(K7,'2024-2025'!#REF!,'Frais joueurs'!M$1,0),"")</f>
        <v/>
      </c>
      <c r="N7" s="16" t="str">
        <f>IFERROR(VLOOKUP(K7,'2024-2025'!#REF!,'Frais joueurs'!N$1,0),"")</f>
        <v/>
      </c>
      <c r="O7" s="16" t="str">
        <f>IFERROR(VLOOKUP(K7,'2024-2025'!#REF!,'Frais joueurs'!O$1,0),"")</f>
        <v/>
      </c>
      <c r="P7" s="9" t="str">
        <f>IFERROR(VLOOKUP(K7,'2024-2025'!#REF!,'Frais joueurs'!P$1,0),"")</f>
        <v/>
      </c>
      <c r="Q7" s="9" t="str">
        <f>IFERROR(VLOOKUP(K7,'2024-2025'!#REF!,'Frais joueurs'!Q$1,0),"")</f>
        <v/>
      </c>
      <c r="R7" s="9" t="str">
        <f>IFERROR(VLOOKUP(K7,'2024-2025'!#REF!,'Frais joueurs'!R$1,0),"")</f>
        <v/>
      </c>
      <c r="S7" s="10" t="str">
        <f>IFERROR(VLOOKUP(K7,'2024-2025'!#REF!,'Frais joueurs'!S$1,0),"")</f>
        <v/>
      </c>
      <c r="U7" s="1" t="str">
        <f t="shared" si="2"/>
        <v>José G4</v>
      </c>
      <c r="V7" s="22" t="str">
        <f>IFERROR(VLOOKUP(U7,'2024-2025'!#REF!,'Frais joueurs'!V$1,0),"")</f>
        <v/>
      </c>
      <c r="W7" s="15" t="str">
        <f>IFERROR(VLOOKUP(U7,'2024-2025'!#REF!,'Frais joueurs'!W$1,0),"")</f>
        <v/>
      </c>
      <c r="X7" s="16" t="str">
        <f>IFERROR(VLOOKUP(U7,'2024-2025'!#REF!,'Frais joueurs'!X$1,0),"")</f>
        <v/>
      </c>
      <c r="Y7" s="16" t="str">
        <f>IFERROR(VLOOKUP(U7,'2024-2025'!#REF!,'Frais joueurs'!Y$1,0),"")</f>
        <v/>
      </c>
      <c r="Z7" s="9" t="str">
        <f>IFERROR(VLOOKUP(U7,'2024-2025'!#REF!,'Frais joueurs'!Z$1,0),"")</f>
        <v/>
      </c>
      <c r="AA7" s="9" t="str">
        <f>IFERROR(VLOOKUP(U7,'2024-2025'!#REF!,'Frais joueurs'!AA$1,0),"")</f>
        <v/>
      </c>
      <c r="AB7" s="9" t="str">
        <f>IFERROR(VLOOKUP(U7,'2024-2025'!#REF!,'Frais joueurs'!AB$1,0),"")</f>
        <v/>
      </c>
      <c r="AC7" s="10" t="str">
        <f>IFERROR(VLOOKUP(U7,'2024-2025'!#REF!,'Frais joueurs'!AC$1,0),"")</f>
        <v/>
      </c>
      <c r="AE7" s="1" t="str">
        <f t="shared" si="3"/>
        <v>Luigi4</v>
      </c>
      <c r="AF7" s="22" t="str">
        <f>IFERROR(VLOOKUP(AE7,'2024-2025'!#REF!,'Frais joueurs'!AF$1,0),"")</f>
        <v/>
      </c>
      <c r="AG7" s="15" t="str">
        <f>IFERROR(VLOOKUP(AE7,'2024-2025'!#REF!,'Frais joueurs'!AG$1,0),"")</f>
        <v/>
      </c>
      <c r="AH7" s="16" t="str">
        <f>IFERROR(VLOOKUP(AE7,'2024-2025'!#REF!,'Frais joueurs'!AH$1,0),"")</f>
        <v/>
      </c>
      <c r="AI7" s="16" t="str">
        <f>IFERROR(VLOOKUP(AE7,'2024-2025'!#REF!,'Frais joueurs'!AI$1,0),"")</f>
        <v/>
      </c>
      <c r="AJ7" s="9" t="str">
        <f>IFERROR(VLOOKUP(AE7,'2024-2025'!#REF!,'Frais joueurs'!AJ$1,0),"")</f>
        <v/>
      </c>
      <c r="AK7" s="9" t="str">
        <f>IFERROR(VLOOKUP(AE7,'2024-2025'!#REF!,'Frais joueurs'!AK$1,0),"")</f>
        <v/>
      </c>
      <c r="AL7" s="9" t="str">
        <f>IFERROR(VLOOKUP(AE7,'2024-2025'!#REF!,'Frais joueurs'!AL$1,0),"")</f>
        <v/>
      </c>
      <c r="AM7" s="10" t="str">
        <f>IFERROR(VLOOKUP(AE7,'2024-2025'!#REF!,'Frais joueurs'!AM$1,0),"")</f>
        <v/>
      </c>
      <c r="AO7" s="1" t="str">
        <f t="shared" si="4"/>
        <v>Michel4</v>
      </c>
      <c r="AP7" s="22" t="str">
        <f>IFERROR(VLOOKUP(AO7,'2024-2025'!#REF!,'Frais joueurs'!AP$1,0),"")</f>
        <v/>
      </c>
      <c r="AQ7" s="15" t="str">
        <f>IFERROR(VLOOKUP(AO7,'2024-2025'!#REF!,'Frais joueurs'!AQ$1,0),"")</f>
        <v/>
      </c>
      <c r="AR7" s="16" t="str">
        <f>IFERROR(VLOOKUP(AO7,'2024-2025'!#REF!,'Frais joueurs'!AR$1,0),"")</f>
        <v/>
      </c>
      <c r="AS7" s="16" t="str">
        <f>IFERROR(VLOOKUP(AO7,'2024-2025'!#REF!,'Frais joueurs'!AS$1,0),"")</f>
        <v/>
      </c>
      <c r="AT7" s="9" t="str">
        <f>IFERROR(VLOOKUP(AO7,'2024-2025'!#REF!,'Frais joueurs'!AT$1,0),"")</f>
        <v/>
      </c>
      <c r="AU7" s="9" t="str">
        <f>IFERROR(VLOOKUP(AO7,'2024-2025'!#REF!,'Frais joueurs'!AU$1,0),"")</f>
        <v/>
      </c>
      <c r="AV7" s="9" t="str">
        <f>IFERROR(VLOOKUP(AO7,'2024-2025'!#REF!,'Frais joueurs'!AV$1,0),"")</f>
        <v/>
      </c>
      <c r="AW7" s="10" t="str">
        <f>IFERROR(VLOOKUP(AO7,'2024-2025'!#REF!,'Frais joueurs'!AW$1,0),"")</f>
        <v/>
      </c>
      <c r="AY7" s="1" t="str">
        <f t="shared" si="5"/>
        <v>Nicolas4</v>
      </c>
      <c r="AZ7" s="22" t="str">
        <f>IFERROR(VLOOKUP(AY7,'2024-2025'!#REF!,'Frais joueurs'!AZ$1,0),"")</f>
        <v/>
      </c>
      <c r="BA7" s="15" t="str">
        <f>IFERROR(VLOOKUP(AY7,'2024-2025'!#REF!,'Frais joueurs'!BA$1,0),"")</f>
        <v/>
      </c>
      <c r="BB7" s="16" t="str">
        <f>IFERROR(VLOOKUP(AY7,'2024-2025'!#REF!,'Frais joueurs'!BB$1,0),"")</f>
        <v/>
      </c>
      <c r="BC7" s="16" t="str">
        <f>IFERROR(VLOOKUP(AY7,'2024-2025'!#REF!,'Frais joueurs'!BC$1,0),"")</f>
        <v/>
      </c>
      <c r="BD7" s="9" t="str">
        <f>IFERROR(VLOOKUP(AY7,'2024-2025'!#REF!,'Frais joueurs'!BD$1,0),"")</f>
        <v/>
      </c>
      <c r="BE7" s="9" t="str">
        <f>IFERROR(VLOOKUP(AY7,'2024-2025'!#REF!,'Frais joueurs'!BE$1,0),"")</f>
        <v/>
      </c>
      <c r="BF7" s="9" t="str">
        <f>IFERROR(VLOOKUP(AY7,'2024-2025'!#REF!,'Frais joueurs'!BF$1,0),"")</f>
        <v/>
      </c>
      <c r="BG7" s="10" t="str">
        <f>IFERROR(VLOOKUP(AY7,'2024-2025'!#REF!,'Frais joueurs'!BG$1,0),"")</f>
        <v/>
      </c>
      <c r="BI7" s="1" t="str">
        <f t="shared" si="6"/>
        <v>Rabah4</v>
      </c>
      <c r="BJ7" s="22" t="str">
        <f>IFERROR(VLOOKUP(BI7,'2024-2025'!#REF!,'Frais joueurs'!BJ$1,0),"")</f>
        <v/>
      </c>
      <c r="BK7" s="15" t="str">
        <f>IFERROR(VLOOKUP(BI7,'2024-2025'!#REF!,'Frais joueurs'!BK$1,0),"")</f>
        <v/>
      </c>
      <c r="BL7" s="16" t="str">
        <f>IFERROR(VLOOKUP(BI7,'2024-2025'!#REF!,'Frais joueurs'!BL$1,0),"")</f>
        <v/>
      </c>
      <c r="BM7" s="16" t="str">
        <f>IFERROR(VLOOKUP(BI7,'2024-2025'!#REF!,'Frais joueurs'!BM$1,0),"")</f>
        <v/>
      </c>
      <c r="BN7" s="9" t="str">
        <f>IFERROR(VLOOKUP(BI7,'2024-2025'!#REF!,'Frais joueurs'!BN$1,0),"")</f>
        <v/>
      </c>
      <c r="BO7" s="9" t="str">
        <f>IFERROR(VLOOKUP(BI7,'2024-2025'!#REF!,'Frais joueurs'!BO$1,0),"")</f>
        <v/>
      </c>
      <c r="BP7" s="9" t="str">
        <f>IFERROR(VLOOKUP(BI7,'2024-2025'!#REF!,'Frais joueurs'!BP$1,0),"")</f>
        <v/>
      </c>
      <c r="BQ7" s="10" t="str">
        <f>IFERROR(VLOOKUP(BI7,'2024-2025'!#REF!,'Frais joueurs'!BQ$1,0),"")</f>
        <v/>
      </c>
    </row>
    <row r="8" spans="1:69" ht="16.5" customHeight="1" x14ac:dyDescent="0.25">
      <c r="A8" s="1" t="str">
        <f t="shared" si="0"/>
        <v>Benoît5</v>
      </c>
      <c r="B8" s="22" t="str">
        <f>IFERROR(VLOOKUP(A8,'2024-2025'!#REF!,'Frais joueurs'!B$1,0),"")</f>
        <v/>
      </c>
      <c r="C8" s="15" t="str">
        <f>IFERROR(VLOOKUP(A8,'2024-2025'!#REF!,'Frais joueurs'!C$1,0),"")</f>
        <v/>
      </c>
      <c r="D8" s="16" t="str">
        <f>IFERROR(VLOOKUP(A8,'2024-2025'!#REF!,'Frais joueurs'!D$1,0),"")</f>
        <v/>
      </c>
      <c r="E8" s="16" t="str">
        <f>IFERROR(VLOOKUP(A8,'2024-2025'!#REF!,'Frais joueurs'!E$1,0),"")</f>
        <v/>
      </c>
      <c r="F8" s="9" t="str">
        <f>IFERROR(VLOOKUP(A8,'2024-2025'!#REF!,'Frais joueurs'!F$1,0),"")</f>
        <v/>
      </c>
      <c r="G8" s="9" t="str">
        <f>IFERROR(VLOOKUP(A8,'2024-2025'!#REF!,'Frais joueurs'!G$1,0),"")</f>
        <v/>
      </c>
      <c r="H8" s="9" t="str">
        <f>IFERROR(VLOOKUP(A8,'2024-2025'!#REF!,'Frais joueurs'!H$1,0),"")</f>
        <v/>
      </c>
      <c r="I8" s="10" t="str">
        <f>IFERROR(VLOOKUP(A8,'2024-2025'!#REF!,'Frais joueurs'!I$1,0),"")</f>
        <v/>
      </c>
      <c r="K8" s="1" t="str">
        <f t="shared" si="1"/>
        <v>François5</v>
      </c>
      <c r="L8" s="22" t="str">
        <f>IFERROR(VLOOKUP(K8,'2024-2025'!#REF!,'Frais joueurs'!L$1,0),"")</f>
        <v/>
      </c>
      <c r="M8" s="15" t="str">
        <f>IFERROR(VLOOKUP(K8,'2024-2025'!#REF!,'Frais joueurs'!M$1,0),"")</f>
        <v/>
      </c>
      <c r="N8" s="16" t="str">
        <f>IFERROR(VLOOKUP(K8,'2024-2025'!#REF!,'Frais joueurs'!N$1,0),"")</f>
        <v/>
      </c>
      <c r="O8" s="16" t="str">
        <f>IFERROR(VLOOKUP(K8,'2024-2025'!#REF!,'Frais joueurs'!O$1,0),"")</f>
        <v/>
      </c>
      <c r="P8" s="9" t="str">
        <f>IFERROR(VLOOKUP(K8,'2024-2025'!#REF!,'Frais joueurs'!P$1,0),"")</f>
        <v/>
      </c>
      <c r="Q8" s="9" t="str">
        <f>IFERROR(VLOOKUP(K8,'2024-2025'!#REF!,'Frais joueurs'!Q$1,0),"")</f>
        <v/>
      </c>
      <c r="R8" s="9" t="str">
        <f>IFERROR(VLOOKUP(K8,'2024-2025'!#REF!,'Frais joueurs'!R$1,0),"")</f>
        <v/>
      </c>
      <c r="S8" s="10" t="str">
        <f>IFERROR(VLOOKUP(K8,'2024-2025'!#REF!,'Frais joueurs'!S$1,0),"")</f>
        <v/>
      </c>
      <c r="U8" s="1" t="str">
        <f t="shared" si="2"/>
        <v>José G5</v>
      </c>
      <c r="V8" s="22" t="str">
        <f>IFERROR(VLOOKUP(U8,'2024-2025'!#REF!,'Frais joueurs'!V$1,0),"")</f>
        <v/>
      </c>
      <c r="W8" s="15" t="str">
        <f>IFERROR(VLOOKUP(U8,'2024-2025'!#REF!,'Frais joueurs'!W$1,0),"")</f>
        <v/>
      </c>
      <c r="X8" s="16" t="str">
        <f>IFERROR(VLOOKUP(U8,'2024-2025'!#REF!,'Frais joueurs'!X$1,0),"")</f>
        <v/>
      </c>
      <c r="Y8" s="16" t="str">
        <f>IFERROR(VLOOKUP(U8,'2024-2025'!#REF!,'Frais joueurs'!Y$1,0),"")</f>
        <v/>
      </c>
      <c r="Z8" s="9" t="str">
        <f>IFERROR(VLOOKUP(U8,'2024-2025'!#REF!,'Frais joueurs'!Z$1,0),"")</f>
        <v/>
      </c>
      <c r="AA8" s="9" t="str">
        <f>IFERROR(VLOOKUP(U8,'2024-2025'!#REF!,'Frais joueurs'!AA$1,0),"")</f>
        <v/>
      </c>
      <c r="AB8" s="9" t="str">
        <f>IFERROR(VLOOKUP(U8,'2024-2025'!#REF!,'Frais joueurs'!AB$1,0),"")</f>
        <v/>
      </c>
      <c r="AC8" s="10" t="str">
        <f>IFERROR(VLOOKUP(U8,'2024-2025'!#REF!,'Frais joueurs'!AC$1,0),"")</f>
        <v/>
      </c>
      <c r="AE8" s="1" t="str">
        <f t="shared" si="3"/>
        <v>Luigi5</v>
      </c>
      <c r="AF8" s="22" t="str">
        <f>IFERROR(VLOOKUP(AE8,'2024-2025'!#REF!,'Frais joueurs'!AF$1,0),"")</f>
        <v/>
      </c>
      <c r="AG8" s="15" t="str">
        <f>IFERROR(VLOOKUP(AE8,'2024-2025'!#REF!,'Frais joueurs'!AG$1,0),"")</f>
        <v/>
      </c>
      <c r="AH8" s="16" t="str">
        <f>IFERROR(VLOOKUP(AE8,'2024-2025'!#REF!,'Frais joueurs'!AH$1,0),"")</f>
        <v/>
      </c>
      <c r="AI8" s="16" t="str">
        <f>IFERROR(VLOOKUP(AE8,'2024-2025'!#REF!,'Frais joueurs'!AI$1,0),"")</f>
        <v/>
      </c>
      <c r="AJ8" s="9" t="str">
        <f>IFERROR(VLOOKUP(AE8,'2024-2025'!#REF!,'Frais joueurs'!AJ$1,0),"")</f>
        <v/>
      </c>
      <c r="AK8" s="9" t="str">
        <f>IFERROR(VLOOKUP(AE8,'2024-2025'!#REF!,'Frais joueurs'!AK$1,0),"")</f>
        <v/>
      </c>
      <c r="AL8" s="9" t="str">
        <f>IFERROR(VLOOKUP(AE8,'2024-2025'!#REF!,'Frais joueurs'!AL$1,0),"")</f>
        <v/>
      </c>
      <c r="AM8" s="10" t="str">
        <f>IFERROR(VLOOKUP(AE8,'2024-2025'!#REF!,'Frais joueurs'!AM$1,0),"")</f>
        <v/>
      </c>
      <c r="AO8" s="1" t="str">
        <f t="shared" si="4"/>
        <v>Michel5</v>
      </c>
      <c r="AP8" s="22" t="str">
        <f>IFERROR(VLOOKUP(AO8,'2024-2025'!#REF!,'Frais joueurs'!AP$1,0),"")</f>
        <v/>
      </c>
      <c r="AQ8" s="15" t="str">
        <f>IFERROR(VLOOKUP(AO8,'2024-2025'!#REF!,'Frais joueurs'!AQ$1,0),"")</f>
        <v/>
      </c>
      <c r="AR8" s="16" t="str">
        <f>IFERROR(VLOOKUP(AO8,'2024-2025'!#REF!,'Frais joueurs'!AR$1,0),"")</f>
        <v/>
      </c>
      <c r="AS8" s="16" t="str">
        <f>IFERROR(VLOOKUP(AO8,'2024-2025'!#REF!,'Frais joueurs'!AS$1,0),"")</f>
        <v/>
      </c>
      <c r="AT8" s="9" t="str">
        <f>IFERROR(VLOOKUP(AO8,'2024-2025'!#REF!,'Frais joueurs'!AT$1,0),"")</f>
        <v/>
      </c>
      <c r="AU8" s="9" t="str">
        <f>IFERROR(VLOOKUP(AO8,'2024-2025'!#REF!,'Frais joueurs'!AU$1,0),"")</f>
        <v/>
      </c>
      <c r="AV8" s="9" t="str">
        <f>IFERROR(VLOOKUP(AO8,'2024-2025'!#REF!,'Frais joueurs'!AV$1,0),"")</f>
        <v/>
      </c>
      <c r="AW8" s="10" t="str">
        <f>IFERROR(VLOOKUP(AO8,'2024-2025'!#REF!,'Frais joueurs'!AW$1,0),"")</f>
        <v/>
      </c>
      <c r="AY8" s="1" t="str">
        <f t="shared" si="5"/>
        <v>Nicolas5</v>
      </c>
      <c r="AZ8" s="22" t="str">
        <f>IFERROR(VLOOKUP(AY8,'2024-2025'!#REF!,'Frais joueurs'!AZ$1,0),"")</f>
        <v/>
      </c>
      <c r="BA8" s="15" t="str">
        <f>IFERROR(VLOOKUP(AY8,'2024-2025'!#REF!,'Frais joueurs'!BA$1,0),"")</f>
        <v/>
      </c>
      <c r="BB8" s="16" t="str">
        <f>IFERROR(VLOOKUP(AY8,'2024-2025'!#REF!,'Frais joueurs'!BB$1,0),"")</f>
        <v/>
      </c>
      <c r="BC8" s="16" t="str">
        <f>IFERROR(VLOOKUP(AY8,'2024-2025'!#REF!,'Frais joueurs'!BC$1,0),"")</f>
        <v/>
      </c>
      <c r="BD8" s="9" t="str">
        <f>IFERROR(VLOOKUP(AY8,'2024-2025'!#REF!,'Frais joueurs'!BD$1,0),"")</f>
        <v/>
      </c>
      <c r="BE8" s="9" t="str">
        <f>IFERROR(VLOOKUP(AY8,'2024-2025'!#REF!,'Frais joueurs'!BE$1,0),"")</f>
        <v/>
      </c>
      <c r="BF8" s="9" t="str">
        <f>IFERROR(VLOOKUP(AY8,'2024-2025'!#REF!,'Frais joueurs'!BF$1,0),"")</f>
        <v/>
      </c>
      <c r="BG8" s="10" t="str">
        <f>IFERROR(VLOOKUP(AY8,'2024-2025'!#REF!,'Frais joueurs'!BG$1,0),"")</f>
        <v/>
      </c>
      <c r="BI8" s="1" t="str">
        <f t="shared" si="6"/>
        <v>Rabah5</v>
      </c>
      <c r="BJ8" s="22" t="str">
        <f>IFERROR(VLOOKUP(BI8,'2024-2025'!#REF!,'Frais joueurs'!BJ$1,0),"")</f>
        <v/>
      </c>
      <c r="BK8" s="15" t="str">
        <f>IFERROR(VLOOKUP(BI8,'2024-2025'!#REF!,'Frais joueurs'!BK$1,0),"")</f>
        <v/>
      </c>
      <c r="BL8" s="16" t="str">
        <f>IFERROR(VLOOKUP(BI8,'2024-2025'!#REF!,'Frais joueurs'!BL$1,0),"")</f>
        <v/>
      </c>
      <c r="BM8" s="16" t="str">
        <f>IFERROR(VLOOKUP(BI8,'2024-2025'!#REF!,'Frais joueurs'!BM$1,0),"")</f>
        <v/>
      </c>
      <c r="BN8" s="9" t="str">
        <f>IFERROR(VLOOKUP(BI8,'2024-2025'!#REF!,'Frais joueurs'!BN$1,0),"")</f>
        <v/>
      </c>
      <c r="BO8" s="9" t="str">
        <f>IFERROR(VLOOKUP(BI8,'2024-2025'!#REF!,'Frais joueurs'!BO$1,0),"")</f>
        <v/>
      </c>
      <c r="BP8" s="9" t="str">
        <f>IFERROR(VLOOKUP(BI8,'2024-2025'!#REF!,'Frais joueurs'!BP$1,0),"")</f>
        <v/>
      </c>
      <c r="BQ8" s="10" t="str">
        <f>IFERROR(VLOOKUP(BI8,'2024-2025'!#REF!,'Frais joueurs'!BQ$1,0),"")</f>
        <v/>
      </c>
    </row>
    <row r="9" spans="1:69" ht="16.5" customHeight="1" x14ac:dyDescent="0.25">
      <c r="A9" s="1" t="str">
        <f t="shared" si="0"/>
        <v>Benoît6</v>
      </c>
      <c r="B9" s="22" t="str">
        <f>IFERROR(VLOOKUP(A9,'2024-2025'!#REF!,'Frais joueurs'!B$1,0),"")</f>
        <v/>
      </c>
      <c r="C9" s="15" t="str">
        <f>IFERROR(VLOOKUP(A9,'2024-2025'!#REF!,'Frais joueurs'!C$1,0),"")</f>
        <v/>
      </c>
      <c r="D9" s="16" t="str">
        <f>IFERROR(VLOOKUP(A9,'2024-2025'!#REF!,'Frais joueurs'!D$1,0),"")</f>
        <v/>
      </c>
      <c r="E9" s="16" t="str">
        <f>IFERROR(VLOOKUP(A9,'2024-2025'!#REF!,'Frais joueurs'!E$1,0),"")</f>
        <v/>
      </c>
      <c r="F9" s="9" t="str">
        <f>IFERROR(VLOOKUP(A9,'2024-2025'!#REF!,'Frais joueurs'!F$1,0),"")</f>
        <v/>
      </c>
      <c r="G9" s="9" t="str">
        <f>IFERROR(VLOOKUP(A9,'2024-2025'!#REF!,'Frais joueurs'!G$1,0),"")</f>
        <v/>
      </c>
      <c r="H9" s="9" t="str">
        <f>IFERROR(VLOOKUP(A9,'2024-2025'!#REF!,'Frais joueurs'!H$1,0),"")</f>
        <v/>
      </c>
      <c r="I9" s="10" t="str">
        <f>IFERROR(VLOOKUP(A9,'2024-2025'!#REF!,'Frais joueurs'!I$1,0),"")</f>
        <v/>
      </c>
      <c r="K9" s="1" t="str">
        <f t="shared" si="1"/>
        <v>François6</v>
      </c>
      <c r="L9" s="22" t="str">
        <f>IFERROR(VLOOKUP(K9,'2024-2025'!#REF!,'Frais joueurs'!L$1,0),"")</f>
        <v/>
      </c>
      <c r="M9" s="15" t="str">
        <f>IFERROR(VLOOKUP(K9,'2024-2025'!#REF!,'Frais joueurs'!M$1,0),"")</f>
        <v/>
      </c>
      <c r="N9" s="16" t="str">
        <f>IFERROR(VLOOKUP(K9,'2024-2025'!#REF!,'Frais joueurs'!N$1,0),"")</f>
        <v/>
      </c>
      <c r="O9" s="16" t="str">
        <f>IFERROR(VLOOKUP(K9,'2024-2025'!#REF!,'Frais joueurs'!O$1,0),"")</f>
        <v/>
      </c>
      <c r="P9" s="9" t="str">
        <f>IFERROR(VLOOKUP(K9,'2024-2025'!#REF!,'Frais joueurs'!P$1,0),"")</f>
        <v/>
      </c>
      <c r="Q9" s="9" t="str">
        <f>IFERROR(VLOOKUP(K9,'2024-2025'!#REF!,'Frais joueurs'!Q$1,0),"")</f>
        <v/>
      </c>
      <c r="R9" s="9" t="str">
        <f>IFERROR(VLOOKUP(K9,'2024-2025'!#REF!,'Frais joueurs'!R$1,0),"")</f>
        <v/>
      </c>
      <c r="S9" s="10" t="str">
        <f>IFERROR(VLOOKUP(K9,'2024-2025'!#REF!,'Frais joueurs'!S$1,0),"")</f>
        <v/>
      </c>
      <c r="U9" s="1" t="str">
        <f t="shared" si="2"/>
        <v>José G6</v>
      </c>
      <c r="V9" s="22" t="str">
        <f>IFERROR(VLOOKUP(U9,'2024-2025'!#REF!,'Frais joueurs'!V$1,0),"")</f>
        <v/>
      </c>
      <c r="W9" s="15" t="str">
        <f>IFERROR(VLOOKUP(U9,'2024-2025'!#REF!,'Frais joueurs'!W$1,0),"")</f>
        <v/>
      </c>
      <c r="X9" s="16" t="str">
        <f>IFERROR(VLOOKUP(U9,'2024-2025'!#REF!,'Frais joueurs'!X$1,0),"")</f>
        <v/>
      </c>
      <c r="Y9" s="16" t="str">
        <f>IFERROR(VLOOKUP(U9,'2024-2025'!#REF!,'Frais joueurs'!Y$1,0),"")</f>
        <v/>
      </c>
      <c r="Z9" s="9" t="str">
        <f>IFERROR(VLOOKUP(U9,'2024-2025'!#REF!,'Frais joueurs'!Z$1,0),"")</f>
        <v/>
      </c>
      <c r="AA9" s="9" t="str">
        <f>IFERROR(VLOOKUP(U9,'2024-2025'!#REF!,'Frais joueurs'!AA$1,0),"")</f>
        <v/>
      </c>
      <c r="AB9" s="9" t="str">
        <f>IFERROR(VLOOKUP(U9,'2024-2025'!#REF!,'Frais joueurs'!AB$1,0),"")</f>
        <v/>
      </c>
      <c r="AC9" s="10" t="str">
        <f>IFERROR(VLOOKUP(U9,'2024-2025'!#REF!,'Frais joueurs'!AC$1,0),"")</f>
        <v/>
      </c>
      <c r="AE9" s="1" t="str">
        <f t="shared" si="3"/>
        <v>Luigi6</v>
      </c>
      <c r="AF9" s="22" t="str">
        <f>IFERROR(VLOOKUP(AE9,'2024-2025'!#REF!,'Frais joueurs'!AF$1,0),"")</f>
        <v/>
      </c>
      <c r="AG9" s="15" t="str">
        <f>IFERROR(VLOOKUP(AE9,'2024-2025'!#REF!,'Frais joueurs'!AG$1,0),"")</f>
        <v/>
      </c>
      <c r="AH9" s="16" t="str">
        <f>IFERROR(VLOOKUP(AE9,'2024-2025'!#REF!,'Frais joueurs'!AH$1,0),"")</f>
        <v/>
      </c>
      <c r="AI9" s="16" t="str">
        <f>IFERROR(VLOOKUP(AE9,'2024-2025'!#REF!,'Frais joueurs'!AI$1,0),"")</f>
        <v/>
      </c>
      <c r="AJ9" s="9" t="str">
        <f>IFERROR(VLOOKUP(AE9,'2024-2025'!#REF!,'Frais joueurs'!AJ$1,0),"")</f>
        <v/>
      </c>
      <c r="AK9" s="9" t="str">
        <f>IFERROR(VLOOKUP(AE9,'2024-2025'!#REF!,'Frais joueurs'!AK$1,0),"")</f>
        <v/>
      </c>
      <c r="AL9" s="9" t="str">
        <f>IFERROR(VLOOKUP(AE9,'2024-2025'!#REF!,'Frais joueurs'!AL$1,0),"")</f>
        <v/>
      </c>
      <c r="AM9" s="10" t="str">
        <f>IFERROR(VLOOKUP(AE9,'2024-2025'!#REF!,'Frais joueurs'!AM$1,0),"")</f>
        <v/>
      </c>
      <c r="AO9" s="1" t="str">
        <f t="shared" si="4"/>
        <v>Michel6</v>
      </c>
      <c r="AP9" s="22" t="str">
        <f>IFERROR(VLOOKUP(AO9,'2024-2025'!#REF!,'Frais joueurs'!AP$1,0),"")</f>
        <v/>
      </c>
      <c r="AQ9" s="15" t="str">
        <f>IFERROR(VLOOKUP(AO9,'2024-2025'!#REF!,'Frais joueurs'!AQ$1,0),"")</f>
        <v/>
      </c>
      <c r="AR9" s="16" t="str">
        <f>IFERROR(VLOOKUP(AO9,'2024-2025'!#REF!,'Frais joueurs'!AR$1,0),"")</f>
        <v/>
      </c>
      <c r="AS9" s="16" t="str">
        <f>IFERROR(VLOOKUP(AO9,'2024-2025'!#REF!,'Frais joueurs'!AS$1,0),"")</f>
        <v/>
      </c>
      <c r="AT9" s="9" t="str">
        <f>IFERROR(VLOOKUP(AO9,'2024-2025'!#REF!,'Frais joueurs'!AT$1,0),"")</f>
        <v/>
      </c>
      <c r="AU9" s="9" t="str">
        <f>IFERROR(VLOOKUP(AO9,'2024-2025'!#REF!,'Frais joueurs'!AU$1,0),"")</f>
        <v/>
      </c>
      <c r="AV9" s="9" t="str">
        <f>IFERROR(VLOOKUP(AO9,'2024-2025'!#REF!,'Frais joueurs'!AV$1,0),"")</f>
        <v/>
      </c>
      <c r="AW9" s="10" t="str">
        <f>IFERROR(VLOOKUP(AO9,'2024-2025'!#REF!,'Frais joueurs'!AW$1,0),"")</f>
        <v/>
      </c>
      <c r="AY9" s="1" t="str">
        <f t="shared" si="5"/>
        <v>Nicolas6</v>
      </c>
      <c r="AZ9" s="22" t="str">
        <f>IFERROR(VLOOKUP(AY9,'2024-2025'!#REF!,'Frais joueurs'!AZ$1,0),"")</f>
        <v/>
      </c>
      <c r="BA9" s="15" t="str">
        <f>IFERROR(VLOOKUP(AY9,'2024-2025'!#REF!,'Frais joueurs'!BA$1,0),"")</f>
        <v/>
      </c>
      <c r="BB9" s="16" t="str">
        <f>IFERROR(VLOOKUP(AY9,'2024-2025'!#REF!,'Frais joueurs'!BB$1,0),"")</f>
        <v/>
      </c>
      <c r="BC9" s="16" t="str">
        <f>IFERROR(VLOOKUP(AY9,'2024-2025'!#REF!,'Frais joueurs'!BC$1,0),"")</f>
        <v/>
      </c>
      <c r="BD9" s="9" t="str">
        <f>IFERROR(VLOOKUP(AY9,'2024-2025'!#REF!,'Frais joueurs'!BD$1,0),"")</f>
        <v/>
      </c>
      <c r="BE9" s="9" t="str">
        <f>IFERROR(VLOOKUP(AY9,'2024-2025'!#REF!,'Frais joueurs'!BE$1,0),"")</f>
        <v/>
      </c>
      <c r="BF9" s="9" t="str">
        <f>IFERROR(VLOOKUP(AY9,'2024-2025'!#REF!,'Frais joueurs'!BF$1,0),"")</f>
        <v/>
      </c>
      <c r="BG9" s="10" t="str">
        <f>IFERROR(VLOOKUP(AY9,'2024-2025'!#REF!,'Frais joueurs'!BG$1,0),"")</f>
        <v/>
      </c>
      <c r="BI9" s="1" t="str">
        <f t="shared" si="6"/>
        <v>Rabah6</v>
      </c>
      <c r="BJ9" s="22" t="str">
        <f>IFERROR(VLOOKUP(BI9,'2024-2025'!#REF!,'Frais joueurs'!BJ$1,0),"")</f>
        <v/>
      </c>
      <c r="BK9" s="15" t="str">
        <f>IFERROR(VLOOKUP(BI9,'2024-2025'!#REF!,'Frais joueurs'!BK$1,0),"")</f>
        <v/>
      </c>
      <c r="BL9" s="16" t="str">
        <f>IFERROR(VLOOKUP(BI9,'2024-2025'!#REF!,'Frais joueurs'!BL$1,0),"")</f>
        <v/>
      </c>
      <c r="BM9" s="16" t="str">
        <f>IFERROR(VLOOKUP(BI9,'2024-2025'!#REF!,'Frais joueurs'!BM$1,0),"")</f>
        <v/>
      </c>
      <c r="BN9" s="9" t="str">
        <f>IFERROR(VLOOKUP(BI9,'2024-2025'!#REF!,'Frais joueurs'!BN$1,0),"")</f>
        <v/>
      </c>
      <c r="BO9" s="9" t="str">
        <f>IFERROR(VLOOKUP(BI9,'2024-2025'!#REF!,'Frais joueurs'!BO$1,0),"")</f>
        <v/>
      </c>
      <c r="BP9" s="9" t="str">
        <f>IFERROR(VLOOKUP(BI9,'2024-2025'!#REF!,'Frais joueurs'!BP$1,0),"")</f>
        <v/>
      </c>
      <c r="BQ9" s="10" t="str">
        <f>IFERROR(VLOOKUP(BI9,'2024-2025'!#REF!,'Frais joueurs'!BQ$1,0),"")</f>
        <v/>
      </c>
    </row>
    <row r="10" spans="1:69" ht="16.5" customHeight="1" x14ac:dyDescent="0.25">
      <c r="A10" s="1" t="str">
        <f t="shared" si="0"/>
        <v>Benoît7</v>
      </c>
      <c r="B10" s="22" t="str">
        <f>IFERROR(VLOOKUP(A10,'2024-2025'!#REF!,'Frais joueurs'!B$1,0),"")</f>
        <v/>
      </c>
      <c r="C10" s="15" t="str">
        <f>IFERROR(VLOOKUP(A10,'2024-2025'!#REF!,'Frais joueurs'!C$1,0),"")</f>
        <v/>
      </c>
      <c r="D10" s="16" t="str">
        <f>IFERROR(VLOOKUP(A10,'2024-2025'!#REF!,'Frais joueurs'!D$1,0),"")</f>
        <v/>
      </c>
      <c r="E10" s="16" t="str">
        <f>IFERROR(VLOOKUP(A10,'2024-2025'!#REF!,'Frais joueurs'!E$1,0),"")</f>
        <v/>
      </c>
      <c r="F10" s="9" t="str">
        <f>IFERROR(VLOOKUP(A10,'2024-2025'!#REF!,'Frais joueurs'!F$1,0),"")</f>
        <v/>
      </c>
      <c r="G10" s="9" t="str">
        <f>IFERROR(VLOOKUP(A10,'2024-2025'!#REF!,'Frais joueurs'!G$1,0),"")</f>
        <v/>
      </c>
      <c r="H10" s="9" t="str">
        <f>IFERROR(VLOOKUP(A10,'2024-2025'!#REF!,'Frais joueurs'!H$1,0),"")</f>
        <v/>
      </c>
      <c r="I10" s="10" t="str">
        <f>IFERROR(VLOOKUP(A10,'2024-2025'!#REF!,'Frais joueurs'!I$1,0),"")</f>
        <v/>
      </c>
      <c r="K10" s="1" t="str">
        <f t="shared" si="1"/>
        <v>François7</v>
      </c>
      <c r="L10" s="22" t="str">
        <f>IFERROR(VLOOKUP(K10,'2024-2025'!#REF!,'Frais joueurs'!L$1,0),"")</f>
        <v/>
      </c>
      <c r="M10" s="15" t="str">
        <f>IFERROR(VLOOKUP(K10,'2024-2025'!#REF!,'Frais joueurs'!M$1,0),"")</f>
        <v/>
      </c>
      <c r="N10" s="16" t="str">
        <f>IFERROR(VLOOKUP(K10,'2024-2025'!#REF!,'Frais joueurs'!N$1,0),"")</f>
        <v/>
      </c>
      <c r="O10" s="16" t="str">
        <f>IFERROR(VLOOKUP(K10,'2024-2025'!#REF!,'Frais joueurs'!O$1,0),"")</f>
        <v/>
      </c>
      <c r="P10" s="9" t="str">
        <f>IFERROR(VLOOKUP(K10,'2024-2025'!#REF!,'Frais joueurs'!P$1,0),"")</f>
        <v/>
      </c>
      <c r="Q10" s="9" t="str">
        <f>IFERROR(VLOOKUP(K10,'2024-2025'!#REF!,'Frais joueurs'!Q$1,0),"")</f>
        <v/>
      </c>
      <c r="R10" s="9" t="str">
        <f>IFERROR(VLOOKUP(K10,'2024-2025'!#REF!,'Frais joueurs'!R$1,0),"")</f>
        <v/>
      </c>
      <c r="S10" s="10" t="str">
        <f>IFERROR(VLOOKUP(K10,'2024-2025'!#REF!,'Frais joueurs'!S$1,0),"")</f>
        <v/>
      </c>
      <c r="U10" s="1" t="str">
        <f t="shared" si="2"/>
        <v>José G7</v>
      </c>
      <c r="V10" s="22" t="str">
        <f>IFERROR(VLOOKUP(U10,'2024-2025'!#REF!,'Frais joueurs'!V$1,0),"")</f>
        <v/>
      </c>
      <c r="W10" s="15" t="str">
        <f>IFERROR(VLOOKUP(U10,'2024-2025'!#REF!,'Frais joueurs'!W$1,0),"")</f>
        <v/>
      </c>
      <c r="X10" s="16" t="str">
        <f>IFERROR(VLOOKUP(U10,'2024-2025'!#REF!,'Frais joueurs'!X$1,0),"")</f>
        <v/>
      </c>
      <c r="Y10" s="16" t="str">
        <f>IFERROR(VLOOKUP(U10,'2024-2025'!#REF!,'Frais joueurs'!Y$1,0),"")</f>
        <v/>
      </c>
      <c r="Z10" s="9" t="str">
        <f>IFERROR(VLOOKUP(U10,'2024-2025'!#REF!,'Frais joueurs'!Z$1,0),"")</f>
        <v/>
      </c>
      <c r="AA10" s="9" t="str">
        <f>IFERROR(VLOOKUP(U10,'2024-2025'!#REF!,'Frais joueurs'!AA$1,0),"")</f>
        <v/>
      </c>
      <c r="AB10" s="9" t="str">
        <f>IFERROR(VLOOKUP(U10,'2024-2025'!#REF!,'Frais joueurs'!AB$1,0),"")</f>
        <v/>
      </c>
      <c r="AC10" s="10" t="str">
        <f>IFERROR(VLOOKUP(U10,'2024-2025'!#REF!,'Frais joueurs'!AC$1,0),"")</f>
        <v/>
      </c>
      <c r="AE10" s="1" t="str">
        <f t="shared" si="3"/>
        <v>Luigi7</v>
      </c>
      <c r="AF10" s="22" t="str">
        <f>IFERROR(VLOOKUP(AE10,'2024-2025'!#REF!,'Frais joueurs'!AF$1,0),"")</f>
        <v/>
      </c>
      <c r="AG10" s="15" t="str">
        <f>IFERROR(VLOOKUP(AE10,'2024-2025'!#REF!,'Frais joueurs'!AG$1,0),"")</f>
        <v/>
      </c>
      <c r="AH10" s="16" t="str">
        <f>IFERROR(VLOOKUP(AE10,'2024-2025'!#REF!,'Frais joueurs'!AH$1,0),"")</f>
        <v/>
      </c>
      <c r="AI10" s="16" t="str">
        <f>IFERROR(VLOOKUP(AE10,'2024-2025'!#REF!,'Frais joueurs'!AI$1,0),"")</f>
        <v/>
      </c>
      <c r="AJ10" s="9" t="str">
        <f>IFERROR(VLOOKUP(AE10,'2024-2025'!#REF!,'Frais joueurs'!AJ$1,0),"")</f>
        <v/>
      </c>
      <c r="AK10" s="9" t="str">
        <f>IFERROR(VLOOKUP(AE10,'2024-2025'!#REF!,'Frais joueurs'!AK$1,0),"")</f>
        <v/>
      </c>
      <c r="AL10" s="9" t="str">
        <f>IFERROR(VLOOKUP(AE10,'2024-2025'!#REF!,'Frais joueurs'!AL$1,0),"")</f>
        <v/>
      </c>
      <c r="AM10" s="10" t="str">
        <f>IFERROR(VLOOKUP(AE10,'2024-2025'!#REF!,'Frais joueurs'!AM$1,0),"")</f>
        <v/>
      </c>
      <c r="AO10" s="1" t="str">
        <f t="shared" si="4"/>
        <v>Michel7</v>
      </c>
      <c r="AP10" s="22" t="str">
        <f>IFERROR(VLOOKUP(AO10,'2024-2025'!#REF!,'Frais joueurs'!AP$1,0),"")</f>
        <v/>
      </c>
      <c r="AQ10" s="15" t="str">
        <f>IFERROR(VLOOKUP(AO10,'2024-2025'!#REF!,'Frais joueurs'!AQ$1,0),"")</f>
        <v/>
      </c>
      <c r="AR10" s="16" t="str">
        <f>IFERROR(VLOOKUP(AO10,'2024-2025'!#REF!,'Frais joueurs'!AR$1,0),"")</f>
        <v/>
      </c>
      <c r="AS10" s="16" t="str">
        <f>IFERROR(VLOOKUP(AO10,'2024-2025'!#REF!,'Frais joueurs'!AS$1,0),"")</f>
        <v/>
      </c>
      <c r="AT10" s="9" t="str">
        <f>IFERROR(VLOOKUP(AO10,'2024-2025'!#REF!,'Frais joueurs'!AT$1,0),"")</f>
        <v/>
      </c>
      <c r="AU10" s="9" t="str">
        <f>IFERROR(VLOOKUP(AO10,'2024-2025'!#REF!,'Frais joueurs'!AU$1,0),"")</f>
        <v/>
      </c>
      <c r="AV10" s="9" t="str">
        <f>IFERROR(VLOOKUP(AO10,'2024-2025'!#REF!,'Frais joueurs'!AV$1,0),"")</f>
        <v/>
      </c>
      <c r="AW10" s="10" t="str">
        <f>IFERROR(VLOOKUP(AO10,'2024-2025'!#REF!,'Frais joueurs'!AW$1,0),"")</f>
        <v/>
      </c>
      <c r="AY10" s="1" t="str">
        <f t="shared" si="5"/>
        <v>Nicolas7</v>
      </c>
      <c r="AZ10" s="22" t="str">
        <f>IFERROR(VLOOKUP(AY10,'2024-2025'!#REF!,'Frais joueurs'!AZ$1,0),"")</f>
        <v/>
      </c>
      <c r="BA10" s="15" t="str">
        <f>IFERROR(VLOOKUP(AY10,'2024-2025'!#REF!,'Frais joueurs'!BA$1,0),"")</f>
        <v/>
      </c>
      <c r="BB10" s="16" t="str">
        <f>IFERROR(VLOOKUP(AY10,'2024-2025'!#REF!,'Frais joueurs'!BB$1,0),"")</f>
        <v/>
      </c>
      <c r="BC10" s="16" t="str">
        <f>IFERROR(VLOOKUP(AY10,'2024-2025'!#REF!,'Frais joueurs'!BC$1,0),"")</f>
        <v/>
      </c>
      <c r="BD10" s="9" t="str">
        <f>IFERROR(VLOOKUP(AY10,'2024-2025'!#REF!,'Frais joueurs'!BD$1,0),"")</f>
        <v/>
      </c>
      <c r="BE10" s="9" t="str">
        <f>IFERROR(VLOOKUP(AY10,'2024-2025'!#REF!,'Frais joueurs'!BE$1,0),"")</f>
        <v/>
      </c>
      <c r="BF10" s="9" t="str">
        <f>IFERROR(VLOOKUP(AY10,'2024-2025'!#REF!,'Frais joueurs'!BF$1,0),"")</f>
        <v/>
      </c>
      <c r="BG10" s="10" t="str">
        <f>IFERROR(VLOOKUP(AY10,'2024-2025'!#REF!,'Frais joueurs'!BG$1,0),"")</f>
        <v/>
      </c>
      <c r="BI10" s="1" t="str">
        <f t="shared" si="6"/>
        <v>Rabah7</v>
      </c>
      <c r="BJ10" s="22" t="str">
        <f>IFERROR(VLOOKUP(BI10,'2024-2025'!#REF!,'Frais joueurs'!BJ$1,0),"")</f>
        <v/>
      </c>
      <c r="BK10" s="15" t="str">
        <f>IFERROR(VLOOKUP(BI10,'2024-2025'!#REF!,'Frais joueurs'!BK$1,0),"")</f>
        <v/>
      </c>
      <c r="BL10" s="16" t="str">
        <f>IFERROR(VLOOKUP(BI10,'2024-2025'!#REF!,'Frais joueurs'!BL$1,0),"")</f>
        <v/>
      </c>
      <c r="BM10" s="16" t="str">
        <f>IFERROR(VLOOKUP(BI10,'2024-2025'!#REF!,'Frais joueurs'!BM$1,0),"")</f>
        <v/>
      </c>
      <c r="BN10" s="9" t="str">
        <f>IFERROR(VLOOKUP(BI10,'2024-2025'!#REF!,'Frais joueurs'!BN$1,0),"")</f>
        <v/>
      </c>
      <c r="BO10" s="9" t="str">
        <f>IFERROR(VLOOKUP(BI10,'2024-2025'!#REF!,'Frais joueurs'!BO$1,0),"")</f>
        <v/>
      </c>
      <c r="BP10" s="9" t="str">
        <f>IFERROR(VLOOKUP(BI10,'2024-2025'!#REF!,'Frais joueurs'!BP$1,0),"")</f>
        <v/>
      </c>
      <c r="BQ10" s="10" t="str">
        <f>IFERROR(VLOOKUP(BI10,'2024-2025'!#REF!,'Frais joueurs'!BQ$1,0),"")</f>
        <v/>
      </c>
    </row>
    <row r="11" spans="1:69" ht="16.5" customHeight="1" x14ac:dyDescent="0.25">
      <c r="A11" s="1" t="str">
        <f t="shared" si="0"/>
        <v>Benoît8</v>
      </c>
      <c r="B11" s="22" t="str">
        <f>IFERROR(VLOOKUP(A11,'2024-2025'!#REF!,'Frais joueurs'!B$1,0),"")</f>
        <v/>
      </c>
      <c r="C11" s="15" t="str">
        <f>IFERROR(VLOOKUP(A11,'2024-2025'!#REF!,'Frais joueurs'!C$1,0),"")</f>
        <v/>
      </c>
      <c r="D11" s="16" t="str">
        <f>IFERROR(VLOOKUP(A11,'2024-2025'!#REF!,'Frais joueurs'!D$1,0),"")</f>
        <v/>
      </c>
      <c r="E11" s="16" t="str">
        <f>IFERROR(VLOOKUP(A11,'2024-2025'!#REF!,'Frais joueurs'!E$1,0),"")</f>
        <v/>
      </c>
      <c r="F11" s="9" t="str">
        <f>IFERROR(VLOOKUP(A11,'2024-2025'!#REF!,'Frais joueurs'!F$1,0),"")</f>
        <v/>
      </c>
      <c r="G11" s="9" t="str">
        <f>IFERROR(VLOOKUP(A11,'2024-2025'!#REF!,'Frais joueurs'!G$1,0),"")</f>
        <v/>
      </c>
      <c r="H11" s="9" t="str">
        <f>IFERROR(VLOOKUP(A11,'2024-2025'!#REF!,'Frais joueurs'!H$1,0),"")</f>
        <v/>
      </c>
      <c r="I11" s="10" t="str">
        <f>IFERROR(VLOOKUP(A11,'2024-2025'!#REF!,'Frais joueurs'!I$1,0),"")</f>
        <v/>
      </c>
      <c r="K11" s="1" t="str">
        <f t="shared" si="1"/>
        <v>François8</v>
      </c>
      <c r="L11" s="22" t="str">
        <f>IFERROR(VLOOKUP(K11,'2024-2025'!#REF!,'Frais joueurs'!L$1,0),"")</f>
        <v/>
      </c>
      <c r="M11" s="15" t="str">
        <f>IFERROR(VLOOKUP(K11,'2024-2025'!#REF!,'Frais joueurs'!M$1,0),"")</f>
        <v/>
      </c>
      <c r="N11" s="16" t="str">
        <f>IFERROR(VLOOKUP(K11,'2024-2025'!#REF!,'Frais joueurs'!N$1,0),"")</f>
        <v/>
      </c>
      <c r="O11" s="16" t="str">
        <f>IFERROR(VLOOKUP(K11,'2024-2025'!#REF!,'Frais joueurs'!O$1,0),"")</f>
        <v/>
      </c>
      <c r="P11" s="9" t="str">
        <f>IFERROR(VLOOKUP(K11,'2024-2025'!#REF!,'Frais joueurs'!P$1,0),"")</f>
        <v/>
      </c>
      <c r="Q11" s="9" t="str">
        <f>IFERROR(VLOOKUP(K11,'2024-2025'!#REF!,'Frais joueurs'!Q$1,0),"")</f>
        <v/>
      </c>
      <c r="R11" s="9" t="str">
        <f>IFERROR(VLOOKUP(K11,'2024-2025'!#REF!,'Frais joueurs'!R$1,0),"")</f>
        <v/>
      </c>
      <c r="S11" s="10" t="str">
        <f>IFERROR(VLOOKUP(K11,'2024-2025'!#REF!,'Frais joueurs'!S$1,0),"")</f>
        <v/>
      </c>
      <c r="U11" s="1" t="str">
        <f t="shared" si="2"/>
        <v>José G8</v>
      </c>
      <c r="V11" s="22" t="str">
        <f>IFERROR(VLOOKUP(U11,'2024-2025'!#REF!,'Frais joueurs'!V$1,0),"")</f>
        <v/>
      </c>
      <c r="W11" s="15" t="str">
        <f>IFERROR(VLOOKUP(U11,'2024-2025'!#REF!,'Frais joueurs'!W$1,0),"")</f>
        <v/>
      </c>
      <c r="X11" s="16" t="str">
        <f>IFERROR(VLOOKUP(U11,'2024-2025'!#REF!,'Frais joueurs'!X$1,0),"")</f>
        <v/>
      </c>
      <c r="Y11" s="16" t="str">
        <f>IFERROR(VLOOKUP(U11,'2024-2025'!#REF!,'Frais joueurs'!Y$1,0),"")</f>
        <v/>
      </c>
      <c r="Z11" s="9" t="str">
        <f>IFERROR(VLOOKUP(U11,'2024-2025'!#REF!,'Frais joueurs'!Z$1,0),"")</f>
        <v/>
      </c>
      <c r="AA11" s="9" t="str">
        <f>IFERROR(VLOOKUP(U11,'2024-2025'!#REF!,'Frais joueurs'!AA$1,0),"")</f>
        <v/>
      </c>
      <c r="AB11" s="9" t="str">
        <f>IFERROR(VLOOKUP(U11,'2024-2025'!#REF!,'Frais joueurs'!AB$1,0),"")</f>
        <v/>
      </c>
      <c r="AC11" s="10" t="str">
        <f>IFERROR(VLOOKUP(U11,'2024-2025'!#REF!,'Frais joueurs'!AC$1,0),"")</f>
        <v/>
      </c>
      <c r="AE11" s="1" t="str">
        <f t="shared" si="3"/>
        <v>Luigi8</v>
      </c>
      <c r="AF11" s="22" t="str">
        <f>IFERROR(VLOOKUP(AE11,'2024-2025'!#REF!,'Frais joueurs'!AF$1,0),"")</f>
        <v/>
      </c>
      <c r="AG11" s="15" t="str">
        <f>IFERROR(VLOOKUP(AE11,'2024-2025'!#REF!,'Frais joueurs'!AG$1,0),"")</f>
        <v/>
      </c>
      <c r="AH11" s="16" t="str">
        <f>IFERROR(VLOOKUP(AE11,'2024-2025'!#REF!,'Frais joueurs'!AH$1,0),"")</f>
        <v/>
      </c>
      <c r="AI11" s="16" t="str">
        <f>IFERROR(VLOOKUP(AE11,'2024-2025'!#REF!,'Frais joueurs'!AI$1,0),"")</f>
        <v/>
      </c>
      <c r="AJ11" s="9" t="str">
        <f>IFERROR(VLOOKUP(AE11,'2024-2025'!#REF!,'Frais joueurs'!AJ$1,0),"")</f>
        <v/>
      </c>
      <c r="AK11" s="9" t="str">
        <f>IFERROR(VLOOKUP(AE11,'2024-2025'!#REF!,'Frais joueurs'!AK$1,0),"")</f>
        <v/>
      </c>
      <c r="AL11" s="9" t="str">
        <f>IFERROR(VLOOKUP(AE11,'2024-2025'!#REF!,'Frais joueurs'!AL$1,0),"")</f>
        <v/>
      </c>
      <c r="AM11" s="10" t="str">
        <f>IFERROR(VLOOKUP(AE11,'2024-2025'!#REF!,'Frais joueurs'!AM$1,0),"")</f>
        <v/>
      </c>
      <c r="AO11" s="1" t="str">
        <f t="shared" si="4"/>
        <v>Michel8</v>
      </c>
      <c r="AP11" s="22" t="str">
        <f>IFERROR(VLOOKUP(AO11,'2024-2025'!#REF!,'Frais joueurs'!AP$1,0),"")</f>
        <v/>
      </c>
      <c r="AQ11" s="15" t="str">
        <f>IFERROR(VLOOKUP(AO11,'2024-2025'!#REF!,'Frais joueurs'!AQ$1,0),"")</f>
        <v/>
      </c>
      <c r="AR11" s="16" t="str">
        <f>IFERROR(VLOOKUP(AO11,'2024-2025'!#REF!,'Frais joueurs'!AR$1,0),"")</f>
        <v/>
      </c>
      <c r="AS11" s="16" t="str">
        <f>IFERROR(VLOOKUP(AO11,'2024-2025'!#REF!,'Frais joueurs'!AS$1,0),"")</f>
        <v/>
      </c>
      <c r="AT11" s="9" t="str">
        <f>IFERROR(VLOOKUP(AO11,'2024-2025'!#REF!,'Frais joueurs'!AT$1,0),"")</f>
        <v/>
      </c>
      <c r="AU11" s="9" t="str">
        <f>IFERROR(VLOOKUP(AO11,'2024-2025'!#REF!,'Frais joueurs'!AU$1,0),"")</f>
        <v/>
      </c>
      <c r="AV11" s="9" t="str">
        <f>IFERROR(VLOOKUP(AO11,'2024-2025'!#REF!,'Frais joueurs'!AV$1,0),"")</f>
        <v/>
      </c>
      <c r="AW11" s="10" t="str">
        <f>IFERROR(VLOOKUP(AO11,'2024-2025'!#REF!,'Frais joueurs'!AW$1,0),"")</f>
        <v/>
      </c>
      <c r="AY11" s="1" t="str">
        <f t="shared" si="5"/>
        <v>Nicolas8</v>
      </c>
      <c r="AZ11" s="22" t="str">
        <f>IFERROR(VLOOKUP(AY11,'2024-2025'!#REF!,'Frais joueurs'!AZ$1,0),"")</f>
        <v/>
      </c>
      <c r="BA11" s="15" t="str">
        <f>IFERROR(VLOOKUP(AY11,'2024-2025'!#REF!,'Frais joueurs'!BA$1,0),"")</f>
        <v/>
      </c>
      <c r="BB11" s="16" t="str">
        <f>IFERROR(VLOOKUP(AY11,'2024-2025'!#REF!,'Frais joueurs'!BB$1,0),"")</f>
        <v/>
      </c>
      <c r="BC11" s="16" t="str">
        <f>IFERROR(VLOOKUP(AY11,'2024-2025'!#REF!,'Frais joueurs'!BC$1,0),"")</f>
        <v/>
      </c>
      <c r="BD11" s="9" t="str">
        <f>IFERROR(VLOOKUP(AY11,'2024-2025'!#REF!,'Frais joueurs'!BD$1,0),"")</f>
        <v/>
      </c>
      <c r="BE11" s="9" t="str">
        <f>IFERROR(VLOOKUP(AY11,'2024-2025'!#REF!,'Frais joueurs'!BE$1,0),"")</f>
        <v/>
      </c>
      <c r="BF11" s="9" t="str">
        <f>IFERROR(VLOOKUP(AY11,'2024-2025'!#REF!,'Frais joueurs'!BF$1,0),"")</f>
        <v/>
      </c>
      <c r="BG11" s="10" t="str">
        <f>IFERROR(VLOOKUP(AY11,'2024-2025'!#REF!,'Frais joueurs'!BG$1,0),"")</f>
        <v/>
      </c>
      <c r="BI11" s="1" t="str">
        <f t="shared" si="6"/>
        <v>Rabah8</v>
      </c>
      <c r="BJ11" s="22" t="str">
        <f>IFERROR(VLOOKUP(BI11,'2024-2025'!#REF!,'Frais joueurs'!BJ$1,0),"")</f>
        <v/>
      </c>
      <c r="BK11" s="15" t="str">
        <f>IFERROR(VLOOKUP(BI11,'2024-2025'!#REF!,'Frais joueurs'!BK$1,0),"")</f>
        <v/>
      </c>
      <c r="BL11" s="16" t="str">
        <f>IFERROR(VLOOKUP(BI11,'2024-2025'!#REF!,'Frais joueurs'!BL$1,0),"")</f>
        <v/>
      </c>
      <c r="BM11" s="16" t="str">
        <f>IFERROR(VLOOKUP(BI11,'2024-2025'!#REF!,'Frais joueurs'!BM$1,0),"")</f>
        <v/>
      </c>
      <c r="BN11" s="9" t="str">
        <f>IFERROR(VLOOKUP(BI11,'2024-2025'!#REF!,'Frais joueurs'!BN$1,0),"")</f>
        <v/>
      </c>
      <c r="BO11" s="9" t="str">
        <f>IFERROR(VLOOKUP(BI11,'2024-2025'!#REF!,'Frais joueurs'!BO$1,0),"")</f>
        <v/>
      </c>
      <c r="BP11" s="9" t="str">
        <f>IFERROR(VLOOKUP(BI11,'2024-2025'!#REF!,'Frais joueurs'!BP$1,0),"")</f>
        <v/>
      </c>
      <c r="BQ11" s="10" t="str">
        <f>IFERROR(VLOOKUP(BI11,'2024-2025'!#REF!,'Frais joueurs'!BQ$1,0),"")</f>
        <v/>
      </c>
    </row>
    <row r="12" spans="1:69" ht="16.5" customHeight="1" x14ac:dyDescent="0.25">
      <c r="A12" s="1" t="str">
        <f t="shared" si="0"/>
        <v>Benoît9</v>
      </c>
      <c r="B12" s="22" t="str">
        <f>IFERROR(VLOOKUP(A12,'2024-2025'!#REF!,'Frais joueurs'!B$1,0),"")</f>
        <v/>
      </c>
      <c r="C12" s="15" t="str">
        <f>IFERROR(VLOOKUP(A12,'2024-2025'!#REF!,'Frais joueurs'!C$1,0),"")</f>
        <v/>
      </c>
      <c r="D12" s="16" t="str">
        <f>IFERROR(VLOOKUP(A12,'2024-2025'!#REF!,'Frais joueurs'!D$1,0),"")</f>
        <v/>
      </c>
      <c r="E12" s="16" t="str">
        <f>IFERROR(VLOOKUP(A12,'2024-2025'!#REF!,'Frais joueurs'!E$1,0),"")</f>
        <v/>
      </c>
      <c r="F12" s="9" t="str">
        <f>IFERROR(VLOOKUP(A12,'2024-2025'!#REF!,'Frais joueurs'!F$1,0),"")</f>
        <v/>
      </c>
      <c r="G12" s="9" t="str">
        <f>IFERROR(VLOOKUP(A12,'2024-2025'!#REF!,'Frais joueurs'!G$1,0),"")</f>
        <v/>
      </c>
      <c r="H12" s="9" t="str">
        <f>IFERROR(VLOOKUP(A12,'2024-2025'!#REF!,'Frais joueurs'!H$1,0),"")</f>
        <v/>
      </c>
      <c r="I12" s="10" t="str">
        <f>IFERROR(VLOOKUP(A12,'2024-2025'!#REF!,'Frais joueurs'!I$1,0),"")</f>
        <v/>
      </c>
      <c r="K12" s="1" t="str">
        <f t="shared" si="1"/>
        <v>François9</v>
      </c>
      <c r="L12" s="22" t="str">
        <f>IFERROR(VLOOKUP(K12,'2024-2025'!#REF!,'Frais joueurs'!L$1,0),"")</f>
        <v/>
      </c>
      <c r="M12" s="15" t="str">
        <f>IFERROR(VLOOKUP(K12,'2024-2025'!#REF!,'Frais joueurs'!M$1,0),"")</f>
        <v/>
      </c>
      <c r="N12" s="16" t="str">
        <f>IFERROR(VLOOKUP(K12,'2024-2025'!#REF!,'Frais joueurs'!N$1,0),"")</f>
        <v/>
      </c>
      <c r="O12" s="16" t="str">
        <f>IFERROR(VLOOKUP(K12,'2024-2025'!#REF!,'Frais joueurs'!O$1,0),"")</f>
        <v/>
      </c>
      <c r="P12" s="9" t="str">
        <f>IFERROR(VLOOKUP(K12,'2024-2025'!#REF!,'Frais joueurs'!P$1,0),"")</f>
        <v/>
      </c>
      <c r="Q12" s="9" t="str">
        <f>IFERROR(VLOOKUP(K12,'2024-2025'!#REF!,'Frais joueurs'!Q$1,0),"")</f>
        <v/>
      </c>
      <c r="R12" s="9" t="str">
        <f>IFERROR(VLOOKUP(K12,'2024-2025'!#REF!,'Frais joueurs'!R$1,0),"")</f>
        <v/>
      </c>
      <c r="S12" s="10" t="str">
        <f>IFERROR(VLOOKUP(K12,'2024-2025'!#REF!,'Frais joueurs'!S$1,0),"")</f>
        <v/>
      </c>
      <c r="U12" s="1" t="str">
        <f t="shared" si="2"/>
        <v>José G9</v>
      </c>
      <c r="V12" s="22" t="str">
        <f>IFERROR(VLOOKUP(U12,'2024-2025'!#REF!,'Frais joueurs'!V$1,0),"")</f>
        <v/>
      </c>
      <c r="W12" s="15" t="str">
        <f>IFERROR(VLOOKUP(U12,'2024-2025'!#REF!,'Frais joueurs'!W$1,0),"")</f>
        <v/>
      </c>
      <c r="X12" s="16" t="str">
        <f>IFERROR(VLOOKUP(U12,'2024-2025'!#REF!,'Frais joueurs'!X$1,0),"")</f>
        <v/>
      </c>
      <c r="Y12" s="16" t="str">
        <f>IFERROR(VLOOKUP(U12,'2024-2025'!#REF!,'Frais joueurs'!Y$1,0),"")</f>
        <v/>
      </c>
      <c r="Z12" s="9" t="str">
        <f>IFERROR(VLOOKUP(U12,'2024-2025'!#REF!,'Frais joueurs'!Z$1,0),"")</f>
        <v/>
      </c>
      <c r="AA12" s="9" t="str">
        <f>IFERROR(VLOOKUP(U12,'2024-2025'!#REF!,'Frais joueurs'!AA$1,0),"")</f>
        <v/>
      </c>
      <c r="AB12" s="9" t="str">
        <f>IFERROR(VLOOKUP(U12,'2024-2025'!#REF!,'Frais joueurs'!AB$1,0),"")</f>
        <v/>
      </c>
      <c r="AC12" s="10" t="str">
        <f>IFERROR(VLOOKUP(U12,'2024-2025'!#REF!,'Frais joueurs'!AC$1,0),"")</f>
        <v/>
      </c>
      <c r="AE12" s="1" t="str">
        <f t="shared" si="3"/>
        <v>Luigi9</v>
      </c>
      <c r="AF12" s="22" t="str">
        <f>IFERROR(VLOOKUP(AE12,'2024-2025'!#REF!,'Frais joueurs'!AF$1,0),"")</f>
        <v/>
      </c>
      <c r="AG12" s="15" t="str">
        <f>IFERROR(VLOOKUP(AE12,'2024-2025'!#REF!,'Frais joueurs'!AG$1,0),"")</f>
        <v/>
      </c>
      <c r="AH12" s="16" t="str">
        <f>IFERROR(VLOOKUP(AE12,'2024-2025'!#REF!,'Frais joueurs'!AH$1,0),"")</f>
        <v/>
      </c>
      <c r="AI12" s="16" t="str">
        <f>IFERROR(VLOOKUP(AE12,'2024-2025'!#REF!,'Frais joueurs'!AI$1,0),"")</f>
        <v/>
      </c>
      <c r="AJ12" s="9" t="str">
        <f>IFERROR(VLOOKUP(AE12,'2024-2025'!#REF!,'Frais joueurs'!AJ$1,0),"")</f>
        <v/>
      </c>
      <c r="AK12" s="9" t="str">
        <f>IFERROR(VLOOKUP(AE12,'2024-2025'!#REF!,'Frais joueurs'!AK$1,0),"")</f>
        <v/>
      </c>
      <c r="AL12" s="9" t="str">
        <f>IFERROR(VLOOKUP(AE12,'2024-2025'!#REF!,'Frais joueurs'!AL$1,0),"")</f>
        <v/>
      </c>
      <c r="AM12" s="10" t="str">
        <f>IFERROR(VLOOKUP(AE12,'2024-2025'!#REF!,'Frais joueurs'!AM$1,0),"")</f>
        <v/>
      </c>
      <c r="AO12" s="1" t="str">
        <f t="shared" si="4"/>
        <v>Michel9</v>
      </c>
      <c r="AP12" s="22" t="str">
        <f>IFERROR(VLOOKUP(AO12,'2024-2025'!#REF!,'Frais joueurs'!AP$1,0),"")</f>
        <v/>
      </c>
      <c r="AQ12" s="15" t="str">
        <f>IFERROR(VLOOKUP(AO12,'2024-2025'!#REF!,'Frais joueurs'!AQ$1,0),"")</f>
        <v/>
      </c>
      <c r="AR12" s="16" t="str">
        <f>IFERROR(VLOOKUP(AO12,'2024-2025'!#REF!,'Frais joueurs'!AR$1,0),"")</f>
        <v/>
      </c>
      <c r="AS12" s="16" t="str">
        <f>IFERROR(VLOOKUP(AO12,'2024-2025'!#REF!,'Frais joueurs'!AS$1,0),"")</f>
        <v/>
      </c>
      <c r="AT12" s="9" t="str">
        <f>IFERROR(VLOOKUP(AO12,'2024-2025'!#REF!,'Frais joueurs'!AT$1,0),"")</f>
        <v/>
      </c>
      <c r="AU12" s="9" t="str">
        <f>IFERROR(VLOOKUP(AO12,'2024-2025'!#REF!,'Frais joueurs'!AU$1,0),"")</f>
        <v/>
      </c>
      <c r="AV12" s="9" t="str">
        <f>IFERROR(VLOOKUP(AO12,'2024-2025'!#REF!,'Frais joueurs'!AV$1,0),"")</f>
        <v/>
      </c>
      <c r="AW12" s="10" t="str">
        <f>IFERROR(VLOOKUP(AO12,'2024-2025'!#REF!,'Frais joueurs'!AW$1,0),"")</f>
        <v/>
      </c>
      <c r="AY12" s="1" t="str">
        <f t="shared" si="5"/>
        <v>Nicolas9</v>
      </c>
      <c r="AZ12" s="22" t="str">
        <f>IFERROR(VLOOKUP(AY12,'2024-2025'!#REF!,'Frais joueurs'!AZ$1,0),"")</f>
        <v/>
      </c>
      <c r="BA12" s="15" t="str">
        <f>IFERROR(VLOOKUP(AY12,'2024-2025'!#REF!,'Frais joueurs'!BA$1,0),"")</f>
        <v/>
      </c>
      <c r="BB12" s="16" t="str">
        <f>IFERROR(VLOOKUP(AY12,'2024-2025'!#REF!,'Frais joueurs'!BB$1,0),"")</f>
        <v/>
      </c>
      <c r="BC12" s="16" t="str">
        <f>IFERROR(VLOOKUP(AY12,'2024-2025'!#REF!,'Frais joueurs'!BC$1,0),"")</f>
        <v/>
      </c>
      <c r="BD12" s="9" t="str">
        <f>IFERROR(VLOOKUP(AY12,'2024-2025'!#REF!,'Frais joueurs'!BD$1,0),"")</f>
        <v/>
      </c>
      <c r="BE12" s="9" t="str">
        <f>IFERROR(VLOOKUP(AY12,'2024-2025'!#REF!,'Frais joueurs'!BE$1,0),"")</f>
        <v/>
      </c>
      <c r="BF12" s="9" t="str">
        <f>IFERROR(VLOOKUP(AY12,'2024-2025'!#REF!,'Frais joueurs'!BF$1,0),"")</f>
        <v/>
      </c>
      <c r="BG12" s="10" t="str">
        <f>IFERROR(VLOOKUP(AY12,'2024-2025'!#REF!,'Frais joueurs'!BG$1,0),"")</f>
        <v/>
      </c>
      <c r="BI12" s="1" t="str">
        <f t="shared" si="6"/>
        <v>Rabah9</v>
      </c>
      <c r="BJ12" s="22" t="str">
        <f>IFERROR(VLOOKUP(BI12,'2024-2025'!#REF!,'Frais joueurs'!BJ$1,0),"")</f>
        <v/>
      </c>
      <c r="BK12" s="15" t="str">
        <f>IFERROR(VLOOKUP(BI12,'2024-2025'!#REF!,'Frais joueurs'!BK$1,0),"")</f>
        <v/>
      </c>
      <c r="BL12" s="16" t="str">
        <f>IFERROR(VLOOKUP(BI12,'2024-2025'!#REF!,'Frais joueurs'!BL$1,0),"")</f>
        <v/>
      </c>
      <c r="BM12" s="16" t="str">
        <f>IFERROR(VLOOKUP(BI12,'2024-2025'!#REF!,'Frais joueurs'!BM$1,0),"")</f>
        <v/>
      </c>
      <c r="BN12" s="9" t="str">
        <f>IFERROR(VLOOKUP(BI12,'2024-2025'!#REF!,'Frais joueurs'!BN$1,0),"")</f>
        <v/>
      </c>
      <c r="BO12" s="9" t="str">
        <f>IFERROR(VLOOKUP(BI12,'2024-2025'!#REF!,'Frais joueurs'!BO$1,0),"")</f>
        <v/>
      </c>
      <c r="BP12" s="9" t="str">
        <f>IFERROR(VLOOKUP(BI12,'2024-2025'!#REF!,'Frais joueurs'!BP$1,0),"")</f>
        <v/>
      </c>
      <c r="BQ12" s="10" t="str">
        <f>IFERROR(VLOOKUP(BI12,'2024-2025'!#REF!,'Frais joueurs'!BQ$1,0),"")</f>
        <v/>
      </c>
    </row>
    <row r="13" spans="1:69" ht="16.5" customHeight="1" x14ac:dyDescent="0.25">
      <c r="A13" s="1" t="str">
        <f t="shared" si="0"/>
        <v>Benoît10</v>
      </c>
      <c r="B13" s="22" t="str">
        <f>IFERROR(VLOOKUP(A13,'2024-2025'!#REF!,'Frais joueurs'!B$1,0),"")</f>
        <v/>
      </c>
      <c r="C13" s="15" t="str">
        <f>IFERROR(VLOOKUP(A13,'2024-2025'!#REF!,'Frais joueurs'!C$1,0),"")</f>
        <v/>
      </c>
      <c r="D13" s="16" t="str">
        <f>IFERROR(VLOOKUP(A13,'2024-2025'!#REF!,'Frais joueurs'!D$1,0),"")</f>
        <v/>
      </c>
      <c r="E13" s="16" t="str">
        <f>IFERROR(VLOOKUP(A13,'2024-2025'!#REF!,'Frais joueurs'!E$1,0),"")</f>
        <v/>
      </c>
      <c r="F13" s="9" t="str">
        <f>IFERROR(VLOOKUP(A13,'2024-2025'!#REF!,'Frais joueurs'!F$1,0),"")</f>
        <v/>
      </c>
      <c r="G13" s="9" t="str">
        <f>IFERROR(VLOOKUP(A13,'2024-2025'!#REF!,'Frais joueurs'!G$1,0),"")</f>
        <v/>
      </c>
      <c r="H13" s="9" t="str">
        <f>IFERROR(VLOOKUP(A13,'2024-2025'!#REF!,'Frais joueurs'!H$1,0),"")</f>
        <v/>
      </c>
      <c r="I13" s="10" t="str">
        <f>IFERROR(VLOOKUP(A13,'2024-2025'!#REF!,'Frais joueurs'!I$1,0),"")</f>
        <v/>
      </c>
      <c r="K13" s="1" t="str">
        <f t="shared" si="1"/>
        <v>François10</v>
      </c>
      <c r="L13" s="22" t="str">
        <f>IFERROR(VLOOKUP(K13,'2024-2025'!#REF!,'Frais joueurs'!L$1,0),"")</f>
        <v/>
      </c>
      <c r="M13" s="15" t="str">
        <f>IFERROR(VLOOKUP(K13,'2024-2025'!#REF!,'Frais joueurs'!M$1,0),"")</f>
        <v/>
      </c>
      <c r="N13" s="16" t="str">
        <f>IFERROR(VLOOKUP(K13,'2024-2025'!#REF!,'Frais joueurs'!N$1,0),"")</f>
        <v/>
      </c>
      <c r="O13" s="16" t="str">
        <f>IFERROR(VLOOKUP(K13,'2024-2025'!#REF!,'Frais joueurs'!O$1,0),"")</f>
        <v/>
      </c>
      <c r="P13" s="9" t="str">
        <f>IFERROR(VLOOKUP(K13,'2024-2025'!#REF!,'Frais joueurs'!P$1,0),"")</f>
        <v/>
      </c>
      <c r="Q13" s="9" t="str">
        <f>IFERROR(VLOOKUP(K13,'2024-2025'!#REF!,'Frais joueurs'!Q$1,0),"")</f>
        <v/>
      </c>
      <c r="R13" s="9" t="str">
        <f>IFERROR(VLOOKUP(K13,'2024-2025'!#REF!,'Frais joueurs'!R$1,0),"")</f>
        <v/>
      </c>
      <c r="S13" s="10" t="str">
        <f>IFERROR(VLOOKUP(K13,'2024-2025'!#REF!,'Frais joueurs'!S$1,0),"")</f>
        <v/>
      </c>
      <c r="U13" s="1" t="str">
        <f t="shared" si="2"/>
        <v>José G10</v>
      </c>
      <c r="V13" s="22" t="str">
        <f>IFERROR(VLOOKUP(U13,'2024-2025'!#REF!,'Frais joueurs'!V$1,0),"")</f>
        <v/>
      </c>
      <c r="W13" s="15" t="str">
        <f>IFERROR(VLOOKUP(U13,'2024-2025'!#REF!,'Frais joueurs'!W$1,0),"")</f>
        <v/>
      </c>
      <c r="X13" s="16" t="str">
        <f>IFERROR(VLOOKUP(U13,'2024-2025'!#REF!,'Frais joueurs'!X$1,0),"")</f>
        <v/>
      </c>
      <c r="Y13" s="16" t="str">
        <f>IFERROR(VLOOKUP(U13,'2024-2025'!#REF!,'Frais joueurs'!Y$1,0),"")</f>
        <v/>
      </c>
      <c r="Z13" s="9" t="str">
        <f>IFERROR(VLOOKUP(U13,'2024-2025'!#REF!,'Frais joueurs'!Z$1,0),"")</f>
        <v/>
      </c>
      <c r="AA13" s="9" t="str">
        <f>IFERROR(VLOOKUP(U13,'2024-2025'!#REF!,'Frais joueurs'!AA$1,0),"")</f>
        <v/>
      </c>
      <c r="AB13" s="9" t="str">
        <f>IFERROR(VLOOKUP(U13,'2024-2025'!#REF!,'Frais joueurs'!AB$1,0),"")</f>
        <v/>
      </c>
      <c r="AC13" s="10" t="str">
        <f>IFERROR(VLOOKUP(U13,'2024-2025'!#REF!,'Frais joueurs'!AC$1,0),"")</f>
        <v/>
      </c>
      <c r="AE13" s="1" t="str">
        <f t="shared" si="3"/>
        <v>Luigi10</v>
      </c>
      <c r="AF13" s="22" t="str">
        <f>IFERROR(VLOOKUP(AE13,'2024-2025'!#REF!,'Frais joueurs'!AF$1,0),"")</f>
        <v/>
      </c>
      <c r="AG13" s="15" t="str">
        <f>IFERROR(VLOOKUP(AE13,'2024-2025'!#REF!,'Frais joueurs'!AG$1,0),"")</f>
        <v/>
      </c>
      <c r="AH13" s="16" t="str">
        <f>IFERROR(VLOOKUP(AE13,'2024-2025'!#REF!,'Frais joueurs'!AH$1,0),"")</f>
        <v/>
      </c>
      <c r="AI13" s="16" t="str">
        <f>IFERROR(VLOOKUP(AE13,'2024-2025'!#REF!,'Frais joueurs'!AI$1,0),"")</f>
        <v/>
      </c>
      <c r="AJ13" s="9" t="str">
        <f>IFERROR(VLOOKUP(AE13,'2024-2025'!#REF!,'Frais joueurs'!AJ$1,0),"")</f>
        <v/>
      </c>
      <c r="AK13" s="9" t="str">
        <f>IFERROR(VLOOKUP(AE13,'2024-2025'!#REF!,'Frais joueurs'!AK$1,0),"")</f>
        <v/>
      </c>
      <c r="AL13" s="9" t="str">
        <f>IFERROR(VLOOKUP(AE13,'2024-2025'!#REF!,'Frais joueurs'!AL$1,0),"")</f>
        <v/>
      </c>
      <c r="AM13" s="10" t="str">
        <f>IFERROR(VLOOKUP(AE13,'2024-2025'!#REF!,'Frais joueurs'!AM$1,0),"")</f>
        <v/>
      </c>
      <c r="AO13" s="1" t="str">
        <f t="shared" si="4"/>
        <v>Michel10</v>
      </c>
      <c r="AP13" s="22" t="str">
        <f>IFERROR(VLOOKUP(AO13,'2024-2025'!#REF!,'Frais joueurs'!AP$1,0),"")</f>
        <v/>
      </c>
      <c r="AQ13" s="15" t="str">
        <f>IFERROR(VLOOKUP(AO13,'2024-2025'!#REF!,'Frais joueurs'!AQ$1,0),"")</f>
        <v/>
      </c>
      <c r="AR13" s="16" t="str">
        <f>IFERROR(VLOOKUP(AO13,'2024-2025'!#REF!,'Frais joueurs'!AR$1,0),"")</f>
        <v/>
      </c>
      <c r="AS13" s="16" t="str">
        <f>IFERROR(VLOOKUP(AO13,'2024-2025'!#REF!,'Frais joueurs'!AS$1,0),"")</f>
        <v/>
      </c>
      <c r="AT13" s="9" t="str">
        <f>IFERROR(VLOOKUP(AO13,'2024-2025'!#REF!,'Frais joueurs'!AT$1,0),"")</f>
        <v/>
      </c>
      <c r="AU13" s="9" t="str">
        <f>IFERROR(VLOOKUP(AO13,'2024-2025'!#REF!,'Frais joueurs'!AU$1,0),"")</f>
        <v/>
      </c>
      <c r="AV13" s="9" t="str">
        <f>IFERROR(VLOOKUP(AO13,'2024-2025'!#REF!,'Frais joueurs'!AV$1,0),"")</f>
        <v/>
      </c>
      <c r="AW13" s="10" t="str">
        <f>IFERROR(VLOOKUP(AO13,'2024-2025'!#REF!,'Frais joueurs'!AW$1,0),"")</f>
        <v/>
      </c>
      <c r="AY13" s="1" t="str">
        <f t="shared" si="5"/>
        <v>Nicolas10</v>
      </c>
      <c r="AZ13" s="22" t="str">
        <f>IFERROR(VLOOKUP(AY13,'2024-2025'!#REF!,'Frais joueurs'!AZ$1,0),"")</f>
        <v/>
      </c>
      <c r="BA13" s="15" t="str">
        <f>IFERROR(VLOOKUP(AY13,'2024-2025'!#REF!,'Frais joueurs'!BA$1,0),"")</f>
        <v/>
      </c>
      <c r="BB13" s="16" t="str">
        <f>IFERROR(VLOOKUP(AY13,'2024-2025'!#REF!,'Frais joueurs'!BB$1,0),"")</f>
        <v/>
      </c>
      <c r="BC13" s="16" t="str">
        <f>IFERROR(VLOOKUP(AY13,'2024-2025'!#REF!,'Frais joueurs'!BC$1,0),"")</f>
        <v/>
      </c>
      <c r="BD13" s="9" t="str">
        <f>IFERROR(VLOOKUP(AY13,'2024-2025'!#REF!,'Frais joueurs'!BD$1,0),"")</f>
        <v/>
      </c>
      <c r="BE13" s="9" t="str">
        <f>IFERROR(VLOOKUP(AY13,'2024-2025'!#REF!,'Frais joueurs'!BE$1,0),"")</f>
        <v/>
      </c>
      <c r="BF13" s="9" t="str">
        <f>IFERROR(VLOOKUP(AY13,'2024-2025'!#REF!,'Frais joueurs'!BF$1,0),"")</f>
        <v/>
      </c>
      <c r="BG13" s="10" t="str">
        <f>IFERROR(VLOOKUP(AY13,'2024-2025'!#REF!,'Frais joueurs'!BG$1,0),"")</f>
        <v/>
      </c>
      <c r="BI13" s="1" t="str">
        <f t="shared" si="6"/>
        <v>Rabah10</v>
      </c>
      <c r="BJ13" s="22" t="str">
        <f>IFERROR(VLOOKUP(BI13,'2024-2025'!#REF!,'Frais joueurs'!BJ$1,0),"")</f>
        <v/>
      </c>
      <c r="BK13" s="15" t="str">
        <f>IFERROR(VLOOKUP(BI13,'2024-2025'!#REF!,'Frais joueurs'!BK$1,0),"")</f>
        <v/>
      </c>
      <c r="BL13" s="16" t="str">
        <f>IFERROR(VLOOKUP(BI13,'2024-2025'!#REF!,'Frais joueurs'!BL$1,0),"")</f>
        <v/>
      </c>
      <c r="BM13" s="16" t="str">
        <f>IFERROR(VLOOKUP(BI13,'2024-2025'!#REF!,'Frais joueurs'!BM$1,0),"")</f>
        <v/>
      </c>
      <c r="BN13" s="9" t="str">
        <f>IFERROR(VLOOKUP(BI13,'2024-2025'!#REF!,'Frais joueurs'!BN$1,0),"")</f>
        <v/>
      </c>
      <c r="BO13" s="9" t="str">
        <f>IFERROR(VLOOKUP(BI13,'2024-2025'!#REF!,'Frais joueurs'!BO$1,0),"")</f>
        <v/>
      </c>
      <c r="BP13" s="9" t="str">
        <f>IFERROR(VLOOKUP(BI13,'2024-2025'!#REF!,'Frais joueurs'!BP$1,0),"")</f>
        <v/>
      </c>
      <c r="BQ13" s="10" t="str">
        <f>IFERROR(VLOOKUP(BI13,'2024-2025'!#REF!,'Frais joueurs'!BQ$1,0),"")</f>
        <v/>
      </c>
    </row>
    <row r="14" spans="1:69" ht="16.5" hidden="1" customHeight="1" x14ac:dyDescent="0.25">
      <c r="A14" s="1" t="str">
        <f t="shared" si="0"/>
        <v>Benoît11</v>
      </c>
      <c r="B14" s="22" t="str">
        <f>IFERROR(VLOOKUP(A14,'2024-2025'!#REF!,'Frais joueurs'!B$1,0),"")</f>
        <v/>
      </c>
      <c r="C14" s="15" t="str">
        <f>IFERROR(VLOOKUP(A14,'2024-2025'!#REF!,'Frais joueurs'!C$1,0),"")</f>
        <v/>
      </c>
      <c r="D14" s="16" t="str">
        <f>IFERROR(VLOOKUP(A14,'2024-2025'!#REF!,'Frais joueurs'!D$1,0),"")</f>
        <v/>
      </c>
      <c r="E14" s="16" t="str">
        <f>IFERROR(VLOOKUP(A14,'2024-2025'!#REF!,'Frais joueurs'!E$1,0),"")</f>
        <v/>
      </c>
      <c r="F14" s="9" t="str">
        <f>IFERROR(VLOOKUP(A14,'2024-2025'!#REF!,'Frais joueurs'!F$1,0),"")</f>
        <v/>
      </c>
      <c r="G14" s="9" t="str">
        <f>IFERROR(VLOOKUP(A14,'2024-2025'!#REF!,'Frais joueurs'!G$1,0),"")</f>
        <v/>
      </c>
      <c r="H14" s="9" t="str">
        <f>IFERROR(VLOOKUP(A14,'2024-2025'!#REF!,'Frais joueurs'!H$1,0),"")</f>
        <v/>
      </c>
      <c r="I14" s="10" t="str">
        <f>IFERROR(VLOOKUP(A14,'2024-2025'!#REF!,'Frais joueurs'!I$1,0),"")</f>
        <v/>
      </c>
      <c r="K14" s="1" t="str">
        <f t="shared" si="1"/>
        <v>François11</v>
      </c>
      <c r="L14" s="22" t="str">
        <f>IFERROR(VLOOKUP(K14,'2024-2025'!#REF!,'Frais joueurs'!L$1,0),"")</f>
        <v/>
      </c>
      <c r="M14" s="15" t="str">
        <f>IFERROR(VLOOKUP(K14,'2024-2025'!#REF!,'Frais joueurs'!M$1,0),"")</f>
        <v/>
      </c>
      <c r="N14" s="16" t="str">
        <f>IFERROR(VLOOKUP(K14,'2024-2025'!#REF!,'Frais joueurs'!N$1,0),"")</f>
        <v/>
      </c>
      <c r="O14" s="16" t="str">
        <f>IFERROR(VLOOKUP(K14,'2024-2025'!#REF!,'Frais joueurs'!O$1,0),"")</f>
        <v/>
      </c>
      <c r="P14" s="9" t="str">
        <f>IFERROR(VLOOKUP(K14,'2024-2025'!#REF!,'Frais joueurs'!P$1,0),"")</f>
        <v/>
      </c>
      <c r="Q14" s="9" t="str">
        <f>IFERROR(VLOOKUP(K14,'2024-2025'!#REF!,'Frais joueurs'!Q$1,0),"")</f>
        <v/>
      </c>
      <c r="R14" s="9" t="str">
        <f>IFERROR(VLOOKUP(K14,'2024-2025'!#REF!,'Frais joueurs'!R$1,0),"")</f>
        <v/>
      </c>
      <c r="S14" s="10" t="str">
        <f>IFERROR(VLOOKUP(K14,'2024-2025'!#REF!,'Frais joueurs'!S$1,0),"")</f>
        <v/>
      </c>
      <c r="U14" s="1" t="str">
        <f t="shared" si="2"/>
        <v>José G11</v>
      </c>
      <c r="V14" s="22" t="str">
        <f>IFERROR(VLOOKUP(U14,'2024-2025'!#REF!,'Frais joueurs'!V$1,0),"")</f>
        <v/>
      </c>
      <c r="W14" s="15" t="str">
        <f>IFERROR(VLOOKUP(U14,'2024-2025'!#REF!,'Frais joueurs'!W$1,0),"")</f>
        <v/>
      </c>
      <c r="X14" s="16" t="str">
        <f>IFERROR(VLOOKUP(U14,'2024-2025'!#REF!,'Frais joueurs'!X$1,0),"")</f>
        <v/>
      </c>
      <c r="Y14" s="16" t="str">
        <f>IFERROR(VLOOKUP(U14,'2024-2025'!#REF!,'Frais joueurs'!Y$1,0),"")</f>
        <v/>
      </c>
      <c r="Z14" s="9" t="str">
        <f>IFERROR(VLOOKUP(U14,'2024-2025'!#REF!,'Frais joueurs'!Z$1,0),"")</f>
        <v/>
      </c>
      <c r="AA14" s="9" t="str">
        <f>IFERROR(VLOOKUP(U14,'2024-2025'!#REF!,'Frais joueurs'!AA$1,0),"")</f>
        <v/>
      </c>
      <c r="AB14" s="9" t="str">
        <f>IFERROR(VLOOKUP(U14,'2024-2025'!#REF!,'Frais joueurs'!AB$1,0),"")</f>
        <v/>
      </c>
      <c r="AC14" s="10" t="str">
        <f>IFERROR(VLOOKUP(U14,'2024-2025'!#REF!,'Frais joueurs'!AC$1,0),"")</f>
        <v/>
      </c>
      <c r="AE14" s="1" t="str">
        <f t="shared" si="3"/>
        <v>Luigi11</v>
      </c>
      <c r="AF14" s="22" t="str">
        <f>IFERROR(VLOOKUP(AE14,'2024-2025'!#REF!,'Frais joueurs'!AF$1,0),"")</f>
        <v/>
      </c>
      <c r="AG14" s="15" t="str">
        <f>IFERROR(VLOOKUP(AE14,'2024-2025'!#REF!,'Frais joueurs'!AG$1,0),"")</f>
        <v/>
      </c>
      <c r="AH14" s="16" t="str">
        <f>IFERROR(VLOOKUP(AE14,'2024-2025'!#REF!,'Frais joueurs'!AH$1,0),"")</f>
        <v/>
      </c>
      <c r="AI14" s="16" t="str">
        <f>IFERROR(VLOOKUP(AE14,'2024-2025'!#REF!,'Frais joueurs'!AI$1,0),"")</f>
        <v/>
      </c>
      <c r="AJ14" s="9" t="str">
        <f>IFERROR(VLOOKUP(AE14,'2024-2025'!#REF!,'Frais joueurs'!AJ$1,0),"")</f>
        <v/>
      </c>
      <c r="AK14" s="9" t="str">
        <f>IFERROR(VLOOKUP(AE14,'2024-2025'!#REF!,'Frais joueurs'!AK$1,0),"")</f>
        <v/>
      </c>
      <c r="AL14" s="9" t="str">
        <f>IFERROR(VLOOKUP(AE14,'2024-2025'!#REF!,'Frais joueurs'!AL$1,0),"")</f>
        <v/>
      </c>
      <c r="AM14" s="10" t="str">
        <f>IFERROR(VLOOKUP(AE14,'2024-2025'!#REF!,'Frais joueurs'!AM$1,0),"")</f>
        <v/>
      </c>
      <c r="AO14" s="1" t="str">
        <f t="shared" si="4"/>
        <v>Michel11</v>
      </c>
      <c r="AP14" s="22" t="str">
        <f>IFERROR(VLOOKUP(AO14,'2024-2025'!#REF!,'Frais joueurs'!AP$1,0),"")</f>
        <v/>
      </c>
      <c r="AQ14" s="15" t="str">
        <f>IFERROR(VLOOKUP(AO14,'2024-2025'!#REF!,'Frais joueurs'!AQ$1,0),"")</f>
        <v/>
      </c>
      <c r="AR14" s="16" t="str">
        <f>IFERROR(VLOOKUP(AO14,'2024-2025'!#REF!,'Frais joueurs'!AR$1,0),"")</f>
        <v/>
      </c>
      <c r="AS14" s="16" t="str">
        <f>IFERROR(VLOOKUP(AO14,'2024-2025'!#REF!,'Frais joueurs'!AS$1,0),"")</f>
        <v/>
      </c>
      <c r="AT14" s="9" t="str">
        <f>IFERROR(VLOOKUP(AO14,'2024-2025'!#REF!,'Frais joueurs'!AT$1,0),"")</f>
        <v/>
      </c>
      <c r="AU14" s="9" t="str">
        <f>IFERROR(VLOOKUP(AO14,'2024-2025'!#REF!,'Frais joueurs'!AU$1,0),"")</f>
        <v/>
      </c>
      <c r="AV14" s="9" t="str">
        <f>IFERROR(VLOOKUP(AO14,'2024-2025'!#REF!,'Frais joueurs'!AV$1,0),"")</f>
        <v/>
      </c>
      <c r="AW14" s="10" t="str">
        <f>IFERROR(VLOOKUP(AO14,'2024-2025'!#REF!,'Frais joueurs'!AW$1,0),"")</f>
        <v/>
      </c>
      <c r="AY14" s="1" t="str">
        <f t="shared" si="5"/>
        <v>Nicolas11</v>
      </c>
      <c r="AZ14" s="22" t="str">
        <f>IFERROR(VLOOKUP(AY14,'2024-2025'!#REF!,'Frais joueurs'!AZ$1,0),"")</f>
        <v/>
      </c>
      <c r="BA14" s="15" t="str">
        <f>IFERROR(VLOOKUP(AY14,'2024-2025'!#REF!,'Frais joueurs'!BA$1,0),"")</f>
        <v/>
      </c>
      <c r="BB14" s="16" t="str">
        <f>IFERROR(VLOOKUP(AY14,'2024-2025'!#REF!,'Frais joueurs'!BB$1,0),"")</f>
        <v/>
      </c>
      <c r="BC14" s="16" t="str">
        <f>IFERROR(VLOOKUP(AY14,'2024-2025'!#REF!,'Frais joueurs'!BC$1,0),"")</f>
        <v/>
      </c>
      <c r="BD14" s="9" t="str">
        <f>IFERROR(VLOOKUP(AY14,'2024-2025'!#REF!,'Frais joueurs'!BD$1,0),"")</f>
        <v/>
      </c>
      <c r="BE14" s="9" t="str">
        <f>IFERROR(VLOOKUP(AY14,'2024-2025'!#REF!,'Frais joueurs'!BE$1,0),"")</f>
        <v/>
      </c>
      <c r="BF14" s="9" t="str">
        <f>IFERROR(VLOOKUP(AY14,'2024-2025'!#REF!,'Frais joueurs'!BF$1,0),"")</f>
        <v/>
      </c>
      <c r="BG14" s="10" t="str">
        <f>IFERROR(VLOOKUP(AY14,'2024-2025'!#REF!,'Frais joueurs'!BG$1,0),"")</f>
        <v/>
      </c>
      <c r="BI14" s="1" t="str">
        <f t="shared" si="6"/>
        <v>Rabah11</v>
      </c>
      <c r="BJ14" s="22" t="str">
        <f>IFERROR(VLOOKUP(BI14,'2024-2025'!#REF!,'Frais joueurs'!BJ$1,0),"")</f>
        <v/>
      </c>
      <c r="BK14" s="15" t="str">
        <f>IFERROR(VLOOKUP(BI14,'2024-2025'!#REF!,'Frais joueurs'!BK$1,0),"")</f>
        <v/>
      </c>
      <c r="BL14" s="16" t="str">
        <f>IFERROR(VLOOKUP(BI14,'2024-2025'!#REF!,'Frais joueurs'!BL$1,0),"")</f>
        <v/>
      </c>
      <c r="BM14" s="16" t="str">
        <f>IFERROR(VLOOKUP(BI14,'2024-2025'!#REF!,'Frais joueurs'!BM$1,0),"")</f>
        <v/>
      </c>
      <c r="BN14" s="9" t="str">
        <f>IFERROR(VLOOKUP(BI14,'2024-2025'!#REF!,'Frais joueurs'!BN$1,0),"")</f>
        <v/>
      </c>
      <c r="BO14" s="9" t="str">
        <f>IFERROR(VLOOKUP(BI14,'2024-2025'!#REF!,'Frais joueurs'!BO$1,0),"")</f>
        <v/>
      </c>
      <c r="BP14" s="9" t="str">
        <f>IFERROR(VLOOKUP(BI14,'2024-2025'!#REF!,'Frais joueurs'!BP$1,0),"")</f>
        <v/>
      </c>
      <c r="BQ14" s="10" t="str">
        <f>IFERROR(VLOOKUP(BI14,'2024-2025'!#REF!,'Frais joueurs'!BQ$1,0),"")</f>
        <v/>
      </c>
    </row>
    <row r="15" spans="1:69" ht="16.5" hidden="1" customHeight="1" x14ac:dyDescent="0.25">
      <c r="A15" s="1" t="str">
        <f t="shared" si="0"/>
        <v>Benoît12</v>
      </c>
      <c r="B15" s="22" t="str">
        <f>IFERROR(VLOOKUP(A15,'2024-2025'!#REF!,'Frais joueurs'!B$1,0),"")</f>
        <v/>
      </c>
      <c r="C15" s="15" t="str">
        <f>IFERROR(VLOOKUP(A15,'2024-2025'!#REF!,'Frais joueurs'!C$1,0),"")</f>
        <v/>
      </c>
      <c r="D15" s="16" t="str">
        <f>IFERROR(VLOOKUP(A15,'2024-2025'!#REF!,'Frais joueurs'!D$1,0),"")</f>
        <v/>
      </c>
      <c r="E15" s="16" t="str">
        <f>IFERROR(VLOOKUP(A15,'2024-2025'!#REF!,'Frais joueurs'!E$1,0),"")</f>
        <v/>
      </c>
      <c r="F15" s="9" t="str">
        <f>IFERROR(VLOOKUP(A15,'2024-2025'!#REF!,'Frais joueurs'!F$1,0),"")</f>
        <v/>
      </c>
      <c r="G15" s="9" t="str">
        <f>IFERROR(VLOOKUP(A15,'2024-2025'!#REF!,'Frais joueurs'!G$1,0),"")</f>
        <v/>
      </c>
      <c r="H15" s="9" t="str">
        <f>IFERROR(VLOOKUP(A15,'2024-2025'!#REF!,'Frais joueurs'!H$1,0),"")</f>
        <v/>
      </c>
      <c r="I15" s="10" t="str">
        <f>IFERROR(VLOOKUP(A15,'2024-2025'!#REF!,'Frais joueurs'!I$1,0),"")</f>
        <v/>
      </c>
      <c r="K15" s="1" t="str">
        <f t="shared" si="1"/>
        <v>François12</v>
      </c>
      <c r="L15" s="22" t="str">
        <f>IFERROR(VLOOKUP(K15,'2024-2025'!#REF!,'Frais joueurs'!L$1,0),"")</f>
        <v/>
      </c>
      <c r="M15" s="15" t="str">
        <f>IFERROR(VLOOKUP(K15,'2024-2025'!#REF!,'Frais joueurs'!M$1,0),"")</f>
        <v/>
      </c>
      <c r="N15" s="16" t="str">
        <f>IFERROR(VLOOKUP(K15,'2024-2025'!#REF!,'Frais joueurs'!N$1,0),"")</f>
        <v/>
      </c>
      <c r="O15" s="16" t="str">
        <f>IFERROR(VLOOKUP(K15,'2024-2025'!#REF!,'Frais joueurs'!O$1,0),"")</f>
        <v/>
      </c>
      <c r="P15" s="9" t="str">
        <f>IFERROR(VLOOKUP(K15,'2024-2025'!#REF!,'Frais joueurs'!P$1,0),"")</f>
        <v/>
      </c>
      <c r="Q15" s="9" t="str">
        <f>IFERROR(VLOOKUP(K15,'2024-2025'!#REF!,'Frais joueurs'!Q$1,0),"")</f>
        <v/>
      </c>
      <c r="R15" s="9" t="str">
        <f>IFERROR(VLOOKUP(K15,'2024-2025'!#REF!,'Frais joueurs'!R$1,0),"")</f>
        <v/>
      </c>
      <c r="S15" s="10" t="str">
        <f>IFERROR(VLOOKUP(K15,'2024-2025'!#REF!,'Frais joueurs'!S$1,0),"")</f>
        <v/>
      </c>
      <c r="U15" s="1" t="str">
        <f t="shared" si="2"/>
        <v>José G12</v>
      </c>
      <c r="V15" s="22" t="str">
        <f>IFERROR(VLOOKUP(U15,'2024-2025'!#REF!,'Frais joueurs'!V$1,0),"")</f>
        <v/>
      </c>
      <c r="W15" s="15" t="str">
        <f>IFERROR(VLOOKUP(U15,'2024-2025'!#REF!,'Frais joueurs'!W$1,0),"")</f>
        <v/>
      </c>
      <c r="X15" s="16" t="str">
        <f>IFERROR(VLOOKUP(U15,'2024-2025'!#REF!,'Frais joueurs'!X$1,0),"")</f>
        <v/>
      </c>
      <c r="Y15" s="16" t="str">
        <f>IFERROR(VLOOKUP(U15,'2024-2025'!#REF!,'Frais joueurs'!Y$1,0),"")</f>
        <v/>
      </c>
      <c r="Z15" s="9" t="str">
        <f>IFERROR(VLOOKUP(U15,'2024-2025'!#REF!,'Frais joueurs'!Z$1,0),"")</f>
        <v/>
      </c>
      <c r="AA15" s="9" t="str">
        <f>IFERROR(VLOOKUP(U15,'2024-2025'!#REF!,'Frais joueurs'!AA$1,0),"")</f>
        <v/>
      </c>
      <c r="AB15" s="9" t="str">
        <f>IFERROR(VLOOKUP(U15,'2024-2025'!#REF!,'Frais joueurs'!AB$1,0),"")</f>
        <v/>
      </c>
      <c r="AC15" s="10" t="str">
        <f>IFERROR(VLOOKUP(U15,'2024-2025'!#REF!,'Frais joueurs'!AC$1,0),"")</f>
        <v/>
      </c>
      <c r="AE15" s="1" t="str">
        <f t="shared" si="3"/>
        <v>Luigi12</v>
      </c>
      <c r="AF15" s="22" t="str">
        <f>IFERROR(VLOOKUP(AE15,'2024-2025'!#REF!,'Frais joueurs'!AF$1,0),"")</f>
        <v/>
      </c>
      <c r="AG15" s="15" t="str">
        <f>IFERROR(VLOOKUP(AE15,'2024-2025'!#REF!,'Frais joueurs'!AG$1,0),"")</f>
        <v/>
      </c>
      <c r="AH15" s="16" t="str">
        <f>IFERROR(VLOOKUP(AE15,'2024-2025'!#REF!,'Frais joueurs'!AH$1,0),"")</f>
        <v/>
      </c>
      <c r="AI15" s="16" t="str">
        <f>IFERROR(VLOOKUP(AE15,'2024-2025'!#REF!,'Frais joueurs'!AI$1,0),"")</f>
        <v/>
      </c>
      <c r="AJ15" s="9" t="str">
        <f>IFERROR(VLOOKUP(AE15,'2024-2025'!#REF!,'Frais joueurs'!AJ$1,0),"")</f>
        <v/>
      </c>
      <c r="AK15" s="9" t="str">
        <f>IFERROR(VLOOKUP(AE15,'2024-2025'!#REF!,'Frais joueurs'!AK$1,0),"")</f>
        <v/>
      </c>
      <c r="AL15" s="9" t="str">
        <f>IFERROR(VLOOKUP(AE15,'2024-2025'!#REF!,'Frais joueurs'!AL$1,0),"")</f>
        <v/>
      </c>
      <c r="AM15" s="10" t="str">
        <f>IFERROR(VLOOKUP(AE15,'2024-2025'!#REF!,'Frais joueurs'!AM$1,0),"")</f>
        <v/>
      </c>
      <c r="AO15" s="1" t="str">
        <f t="shared" si="4"/>
        <v>Michel12</v>
      </c>
      <c r="AP15" s="22" t="str">
        <f>IFERROR(VLOOKUP(AO15,'2024-2025'!#REF!,'Frais joueurs'!AP$1,0),"")</f>
        <v/>
      </c>
      <c r="AQ15" s="15" t="str">
        <f>IFERROR(VLOOKUP(AO15,'2024-2025'!#REF!,'Frais joueurs'!AQ$1,0),"")</f>
        <v/>
      </c>
      <c r="AR15" s="16" t="str">
        <f>IFERROR(VLOOKUP(AO15,'2024-2025'!#REF!,'Frais joueurs'!AR$1,0),"")</f>
        <v/>
      </c>
      <c r="AS15" s="16" t="str">
        <f>IFERROR(VLOOKUP(AO15,'2024-2025'!#REF!,'Frais joueurs'!AS$1,0),"")</f>
        <v/>
      </c>
      <c r="AT15" s="9" t="str">
        <f>IFERROR(VLOOKUP(AO15,'2024-2025'!#REF!,'Frais joueurs'!AT$1,0),"")</f>
        <v/>
      </c>
      <c r="AU15" s="9" t="str">
        <f>IFERROR(VLOOKUP(AO15,'2024-2025'!#REF!,'Frais joueurs'!AU$1,0),"")</f>
        <v/>
      </c>
      <c r="AV15" s="9" t="str">
        <f>IFERROR(VLOOKUP(AO15,'2024-2025'!#REF!,'Frais joueurs'!AV$1,0),"")</f>
        <v/>
      </c>
      <c r="AW15" s="10" t="str">
        <f>IFERROR(VLOOKUP(AO15,'2024-2025'!#REF!,'Frais joueurs'!AW$1,0),"")</f>
        <v/>
      </c>
      <c r="AY15" s="1" t="str">
        <f t="shared" si="5"/>
        <v>Nicolas12</v>
      </c>
      <c r="AZ15" s="22" t="str">
        <f>IFERROR(VLOOKUP(AY15,'2024-2025'!#REF!,'Frais joueurs'!AZ$1,0),"")</f>
        <v/>
      </c>
      <c r="BA15" s="15" t="str">
        <f>IFERROR(VLOOKUP(AY15,'2024-2025'!#REF!,'Frais joueurs'!BA$1,0),"")</f>
        <v/>
      </c>
      <c r="BB15" s="16" t="str">
        <f>IFERROR(VLOOKUP(AY15,'2024-2025'!#REF!,'Frais joueurs'!BB$1,0),"")</f>
        <v/>
      </c>
      <c r="BC15" s="16" t="str">
        <f>IFERROR(VLOOKUP(AY15,'2024-2025'!#REF!,'Frais joueurs'!BC$1,0),"")</f>
        <v/>
      </c>
      <c r="BD15" s="9" t="str">
        <f>IFERROR(VLOOKUP(AY15,'2024-2025'!#REF!,'Frais joueurs'!BD$1,0),"")</f>
        <v/>
      </c>
      <c r="BE15" s="9" t="str">
        <f>IFERROR(VLOOKUP(AY15,'2024-2025'!#REF!,'Frais joueurs'!BE$1,0),"")</f>
        <v/>
      </c>
      <c r="BF15" s="9" t="str">
        <f>IFERROR(VLOOKUP(AY15,'2024-2025'!#REF!,'Frais joueurs'!BF$1,0),"")</f>
        <v/>
      </c>
      <c r="BG15" s="10" t="str">
        <f>IFERROR(VLOOKUP(AY15,'2024-2025'!#REF!,'Frais joueurs'!BG$1,0),"")</f>
        <v/>
      </c>
      <c r="BI15" s="1" t="str">
        <f t="shared" si="6"/>
        <v>Rabah12</v>
      </c>
      <c r="BJ15" s="22" t="str">
        <f>IFERROR(VLOOKUP(BI15,'2024-2025'!#REF!,'Frais joueurs'!BJ$1,0),"")</f>
        <v/>
      </c>
      <c r="BK15" s="15" t="str">
        <f>IFERROR(VLOOKUP(BI15,'2024-2025'!#REF!,'Frais joueurs'!BK$1,0),"")</f>
        <v/>
      </c>
      <c r="BL15" s="16" t="str">
        <f>IFERROR(VLOOKUP(BI15,'2024-2025'!#REF!,'Frais joueurs'!BL$1,0),"")</f>
        <v/>
      </c>
      <c r="BM15" s="16" t="str">
        <f>IFERROR(VLOOKUP(BI15,'2024-2025'!#REF!,'Frais joueurs'!BM$1,0),"")</f>
        <v/>
      </c>
      <c r="BN15" s="9" t="str">
        <f>IFERROR(VLOOKUP(BI15,'2024-2025'!#REF!,'Frais joueurs'!BN$1,0),"")</f>
        <v/>
      </c>
      <c r="BO15" s="9" t="str">
        <f>IFERROR(VLOOKUP(BI15,'2024-2025'!#REF!,'Frais joueurs'!BO$1,0),"")</f>
        <v/>
      </c>
      <c r="BP15" s="9" t="str">
        <f>IFERROR(VLOOKUP(BI15,'2024-2025'!#REF!,'Frais joueurs'!BP$1,0),"")</f>
        <v/>
      </c>
      <c r="BQ15" s="10" t="str">
        <f>IFERROR(VLOOKUP(BI15,'2024-2025'!#REF!,'Frais joueurs'!BQ$1,0),"")</f>
        <v/>
      </c>
    </row>
    <row r="16" spans="1:69" ht="16.5" hidden="1" customHeight="1" x14ac:dyDescent="0.25">
      <c r="A16" s="1" t="str">
        <f t="shared" si="0"/>
        <v>Benoît13</v>
      </c>
      <c r="B16" s="22" t="str">
        <f>IFERROR(VLOOKUP(A16,'2024-2025'!#REF!,'Frais joueurs'!B$1,0),"")</f>
        <v/>
      </c>
      <c r="C16" s="15" t="str">
        <f>IFERROR(VLOOKUP(A16,'2024-2025'!#REF!,'Frais joueurs'!C$1,0),"")</f>
        <v/>
      </c>
      <c r="D16" s="16" t="str">
        <f>IFERROR(VLOOKUP(A16,'2024-2025'!#REF!,'Frais joueurs'!D$1,0),"")</f>
        <v/>
      </c>
      <c r="E16" s="16" t="str">
        <f>IFERROR(VLOOKUP(A16,'2024-2025'!#REF!,'Frais joueurs'!E$1,0),"")</f>
        <v/>
      </c>
      <c r="F16" s="9" t="str">
        <f>IFERROR(VLOOKUP(A16,'2024-2025'!#REF!,'Frais joueurs'!F$1,0),"")</f>
        <v/>
      </c>
      <c r="G16" s="9" t="str">
        <f>IFERROR(VLOOKUP(A16,'2024-2025'!#REF!,'Frais joueurs'!G$1,0),"")</f>
        <v/>
      </c>
      <c r="H16" s="9" t="str">
        <f>IFERROR(VLOOKUP(A16,'2024-2025'!#REF!,'Frais joueurs'!H$1,0),"")</f>
        <v/>
      </c>
      <c r="I16" s="10" t="str">
        <f>IFERROR(VLOOKUP(A16,'2024-2025'!#REF!,'Frais joueurs'!I$1,0),"")</f>
        <v/>
      </c>
      <c r="K16" s="1" t="str">
        <f t="shared" si="1"/>
        <v>François13</v>
      </c>
      <c r="L16" s="22" t="str">
        <f>IFERROR(VLOOKUP(K16,'2024-2025'!#REF!,'Frais joueurs'!L$1,0),"")</f>
        <v/>
      </c>
      <c r="M16" s="15" t="str">
        <f>IFERROR(VLOOKUP(K16,'2024-2025'!#REF!,'Frais joueurs'!M$1,0),"")</f>
        <v/>
      </c>
      <c r="N16" s="16" t="str">
        <f>IFERROR(VLOOKUP(K16,'2024-2025'!#REF!,'Frais joueurs'!N$1,0),"")</f>
        <v/>
      </c>
      <c r="O16" s="16" t="str">
        <f>IFERROR(VLOOKUP(K16,'2024-2025'!#REF!,'Frais joueurs'!O$1,0),"")</f>
        <v/>
      </c>
      <c r="P16" s="9" t="str">
        <f>IFERROR(VLOOKUP(K16,'2024-2025'!#REF!,'Frais joueurs'!P$1,0),"")</f>
        <v/>
      </c>
      <c r="Q16" s="9" t="str">
        <f>IFERROR(VLOOKUP(K16,'2024-2025'!#REF!,'Frais joueurs'!Q$1,0),"")</f>
        <v/>
      </c>
      <c r="R16" s="9" t="str">
        <f>IFERROR(VLOOKUP(K16,'2024-2025'!#REF!,'Frais joueurs'!R$1,0),"")</f>
        <v/>
      </c>
      <c r="S16" s="10" t="str">
        <f>IFERROR(VLOOKUP(K16,'2024-2025'!#REF!,'Frais joueurs'!S$1,0),"")</f>
        <v/>
      </c>
      <c r="U16" s="1" t="str">
        <f t="shared" si="2"/>
        <v>José G13</v>
      </c>
      <c r="V16" s="22" t="str">
        <f>IFERROR(VLOOKUP(U16,'2024-2025'!#REF!,'Frais joueurs'!V$1,0),"")</f>
        <v/>
      </c>
      <c r="W16" s="15" t="str">
        <f>IFERROR(VLOOKUP(U16,'2024-2025'!#REF!,'Frais joueurs'!W$1,0),"")</f>
        <v/>
      </c>
      <c r="X16" s="16" t="str">
        <f>IFERROR(VLOOKUP(U16,'2024-2025'!#REF!,'Frais joueurs'!X$1,0),"")</f>
        <v/>
      </c>
      <c r="Y16" s="16" t="str">
        <f>IFERROR(VLOOKUP(U16,'2024-2025'!#REF!,'Frais joueurs'!Y$1,0),"")</f>
        <v/>
      </c>
      <c r="Z16" s="9" t="str">
        <f>IFERROR(VLOOKUP(U16,'2024-2025'!#REF!,'Frais joueurs'!Z$1,0),"")</f>
        <v/>
      </c>
      <c r="AA16" s="9" t="str">
        <f>IFERROR(VLOOKUP(U16,'2024-2025'!#REF!,'Frais joueurs'!AA$1,0),"")</f>
        <v/>
      </c>
      <c r="AB16" s="9" t="str">
        <f>IFERROR(VLOOKUP(U16,'2024-2025'!#REF!,'Frais joueurs'!AB$1,0),"")</f>
        <v/>
      </c>
      <c r="AC16" s="10" t="str">
        <f>IFERROR(VLOOKUP(U16,'2024-2025'!#REF!,'Frais joueurs'!AC$1,0),"")</f>
        <v/>
      </c>
      <c r="AE16" s="1" t="str">
        <f t="shared" si="3"/>
        <v>Luigi13</v>
      </c>
      <c r="AF16" s="22" t="str">
        <f>IFERROR(VLOOKUP(AE16,'2024-2025'!#REF!,'Frais joueurs'!AF$1,0),"")</f>
        <v/>
      </c>
      <c r="AG16" s="15" t="str">
        <f>IFERROR(VLOOKUP(AE16,'2024-2025'!#REF!,'Frais joueurs'!AG$1,0),"")</f>
        <v/>
      </c>
      <c r="AH16" s="16" t="str">
        <f>IFERROR(VLOOKUP(AE16,'2024-2025'!#REF!,'Frais joueurs'!AH$1,0),"")</f>
        <v/>
      </c>
      <c r="AI16" s="16" t="str">
        <f>IFERROR(VLOOKUP(AE16,'2024-2025'!#REF!,'Frais joueurs'!AI$1,0),"")</f>
        <v/>
      </c>
      <c r="AJ16" s="9" t="str">
        <f>IFERROR(VLOOKUP(AE16,'2024-2025'!#REF!,'Frais joueurs'!AJ$1,0),"")</f>
        <v/>
      </c>
      <c r="AK16" s="9" t="str">
        <f>IFERROR(VLOOKUP(AE16,'2024-2025'!#REF!,'Frais joueurs'!AK$1,0),"")</f>
        <v/>
      </c>
      <c r="AL16" s="9" t="str">
        <f>IFERROR(VLOOKUP(AE16,'2024-2025'!#REF!,'Frais joueurs'!AL$1,0),"")</f>
        <v/>
      </c>
      <c r="AM16" s="10" t="str">
        <f>IFERROR(VLOOKUP(AE16,'2024-2025'!#REF!,'Frais joueurs'!AM$1,0),"")</f>
        <v/>
      </c>
      <c r="AO16" s="1" t="str">
        <f t="shared" si="4"/>
        <v>Michel13</v>
      </c>
      <c r="AP16" s="22" t="str">
        <f>IFERROR(VLOOKUP(AO16,'2024-2025'!#REF!,'Frais joueurs'!AP$1,0),"")</f>
        <v/>
      </c>
      <c r="AQ16" s="15" t="str">
        <f>IFERROR(VLOOKUP(AO16,'2024-2025'!#REF!,'Frais joueurs'!AQ$1,0),"")</f>
        <v/>
      </c>
      <c r="AR16" s="16" t="str">
        <f>IFERROR(VLOOKUP(AO16,'2024-2025'!#REF!,'Frais joueurs'!AR$1,0),"")</f>
        <v/>
      </c>
      <c r="AS16" s="16" t="str">
        <f>IFERROR(VLOOKUP(AO16,'2024-2025'!#REF!,'Frais joueurs'!AS$1,0),"")</f>
        <v/>
      </c>
      <c r="AT16" s="9" t="str">
        <f>IFERROR(VLOOKUP(AO16,'2024-2025'!#REF!,'Frais joueurs'!AT$1,0),"")</f>
        <v/>
      </c>
      <c r="AU16" s="9" t="str">
        <f>IFERROR(VLOOKUP(AO16,'2024-2025'!#REF!,'Frais joueurs'!AU$1,0),"")</f>
        <v/>
      </c>
      <c r="AV16" s="9" t="str">
        <f>IFERROR(VLOOKUP(AO16,'2024-2025'!#REF!,'Frais joueurs'!AV$1,0),"")</f>
        <v/>
      </c>
      <c r="AW16" s="10" t="str">
        <f>IFERROR(VLOOKUP(AO16,'2024-2025'!#REF!,'Frais joueurs'!AW$1,0),"")</f>
        <v/>
      </c>
      <c r="AY16" s="1" t="str">
        <f t="shared" si="5"/>
        <v>Nicolas13</v>
      </c>
      <c r="AZ16" s="22" t="str">
        <f>IFERROR(VLOOKUP(AY16,'2024-2025'!#REF!,'Frais joueurs'!AZ$1,0),"")</f>
        <v/>
      </c>
      <c r="BA16" s="15" t="str">
        <f>IFERROR(VLOOKUP(AY16,'2024-2025'!#REF!,'Frais joueurs'!BA$1,0),"")</f>
        <v/>
      </c>
      <c r="BB16" s="16" t="str">
        <f>IFERROR(VLOOKUP(AY16,'2024-2025'!#REF!,'Frais joueurs'!BB$1,0),"")</f>
        <v/>
      </c>
      <c r="BC16" s="16" t="str">
        <f>IFERROR(VLOOKUP(AY16,'2024-2025'!#REF!,'Frais joueurs'!BC$1,0),"")</f>
        <v/>
      </c>
      <c r="BD16" s="9" t="str">
        <f>IFERROR(VLOOKUP(AY16,'2024-2025'!#REF!,'Frais joueurs'!BD$1,0),"")</f>
        <v/>
      </c>
      <c r="BE16" s="9" t="str">
        <f>IFERROR(VLOOKUP(AY16,'2024-2025'!#REF!,'Frais joueurs'!BE$1,0),"")</f>
        <v/>
      </c>
      <c r="BF16" s="9" t="str">
        <f>IFERROR(VLOOKUP(AY16,'2024-2025'!#REF!,'Frais joueurs'!BF$1,0),"")</f>
        <v/>
      </c>
      <c r="BG16" s="10" t="str">
        <f>IFERROR(VLOOKUP(AY16,'2024-2025'!#REF!,'Frais joueurs'!BG$1,0),"")</f>
        <v/>
      </c>
      <c r="BI16" s="1" t="str">
        <f t="shared" si="6"/>
        <v>Rabah13</v>
      </c>
      <c r="BJ16" s="22" t="str">
        <f>IFERROR(VLOOKUP(BI16,'2024-2025'!#REF!,'Frais joueurs'!BJ$1,0),"")</f>
        <v/>
      </c>
      <c r="BK16" s="15" t="str">
        <f>IFERROR(VLOOKUP(BI16,'2024-2025'!#REF!,'Frais joueurs'!BK$1,0),"")</f>
        <v/>
      </c>
      <c r="BL16" s="16" t="str">
        <f>IFERROR(VLOOKUP(BI16,'2024-2025'!#REF!,'Frais joueurs'!BL$1,0),"")</f>
        <v/>
      </c>
      <c r="BM16" s="16" t="str">
        <f>IFERROR(VLOOKUP(BI16,'2024-2025'!#REF!,'Frais joueurs'!BM$1,0),"")</f>
        <v/>
      </c>
      <c r="BN16" s="9" t="str">
        <f>IFERROR(VLOOKUP(BI16,'2024-2025'!#REF!,'Frais joueurs'!BN$1,0),"")</f>
        <v/>
      </c>
      <c r="BO16" s="9" t="str">
        <f>IFERROR(VLOOKUP(BI16,'2024-2025'!#REF!,'Frais joueurs'!BO$1,0),"")</f>
        <v/>
      </c>
      <c r="BP16" s="9" t="str">
        <f>IFERROR(VLOOKUP(BI16,'2024-2025'!#REF!,'Frais joueurs'!BP$1,0),"")</f>
        <v/>
      </c>
      <c r="BQ16" s="10" t="str">
        <f>IFERROR(VLOOKUP(BI16,'2024-2025'!#REF!,'Frais joueurs'!BQ$1,0),"")</f>
        <v/>
      </c>
    </row>
    <row r="17" spans="1:69" ht="16.5" hidden="1" customHeight="1" x14ac:dyDescent="0.25">
      <c r="A17" s="1" t="str">
        <f t="shared" si="0"/>
        <v>Benoît14</v>
      </c>
      <c r="B17" s="22" t="str">
        <f>IFERROR(VLOOKUP(A17,'2024-2025'!#REF!,'Frais joueurs'!B$1,0),"")</f>
        <v/>
      </c>
      <c r="C17" s="15" t="str">
        <f>IFERROR(VLOOKUP(A17,'2024-2025'!#REF!,'Frais joueurs'!C$1,0),"")</f>
        <v/>
      </c>
      <c r="D17" s="16" t="str">
        <f>IFERROR(VLOOKUP(A17,'2024-2025'!#REF!,'Frais joueurs'!D$1,0),"")</f>
        <v/>
      </c>
      <c r="E17" s="16" t="str">
        <f>IFERROR(VLOOKUP(A17,'2024-2025'!#REF!,'Frais joueurs'!E$1,0),"")</f>
        <v/>
      </c>
      <c r="F17" s="9" t="str">
        <f>IFERROR(VLOOKUP(A17,'2024-2025'!#REF!,'Frais joueurs'!F$1,0),"")</f>
        <v/>
      </c>
      <c r="G17" s="9" t="str">
        <f>IFERROR(VLOOKUP(A17,'2024-2025'!#REF!,'Frais joueurs'!G$1,0),"")</f>
        <v/>
      </c>
      <c r="H17" s="9" t="str">
        <f>IFERROR(VLOOKUP(A17,'2024-2025'!#REF!,'Frais joueurs'!H$1,0),"")</f>
        <v/>
      </c>
      <c r="I17" s="10" t="str">
        <f>IFERROR(VLOOKUP(A17,'2024-2025'!#REF!,'Frais joueurs'!I$1,0),"")</f>
        <v/>
      </c>
      <c r="K17" s="1" t="str">
        <f t="shared" si="1"/>
        <v>François14</v>
      </c>
      <c r="L17" s="22" t="str">
        <f>IFERROR(VLOOKUP(K17,'2024-2025'!#REF!,'Frais joueurs'!L$1,0),"")</f>
        <v/>
      </c>
      <c r="M17" s="15" t="str">
        <f>IFERROR(VLOOKUP(K17,'2024-2025'!#REF!,'Frais joueurs'!M$1,0),"")</f>
        <v/>
      </c>
      <c r="N17" s="16" t="str">
        <f>IFERROR(VLOOKUP(K17,'2024-2025'!#REF!,'Frais joueurs'!N$1,0),"")</f>
        <v/>
      </c>
      <c r="O17" s="16" t="str">
        <f>IFERROR(VLOOKUP(K17,'2024-2025'!#REF!,'Frais joueurs'!O$1,0),"")</f>
        <v/>
      </c>
      <c r="P17" s="9" t="str">
        <f>IFERROR(VLOOKUP(K17,'2024-2025'!#REF!,'Frais joueurs'!P$1,0),"")</f>
        <v/>
      </c>
      <c r="Q17" s="9" t="str">
        <f>IFERROR(VLOOKUP(K17,'2024-2025'!#REF!,'Frais joueurs'!Q$1,0),"")</f>
        <v/>
      </c>
      <c r="R17" s="9" t="str">
        <f>IFERROR(VLOOKUP(K17,'2024-2025'!#REF!,'Frais joueurs'!R$1,0),"")</f>
        <v/>
      </c>
      <c r="S17" s="10" t="str">
        <f>IFERROR(VLOOKUP(K17,'2024-2025'!#REF!,'Frais joueurs'!S$1,0),"")</f>
        <v/>
      </c>
      <c r="U17" s="1" t="str">
        <f t="shared" si="2"/>
        <v>José G14</v>
      </c>
      <c r="V17" s="22" t="str">
        <f>IFERROR(VLOOKUP(U17,'2024-2025'!#REF!,'Frais joueurs'!V$1,0),"")</f>
        <v/>
      </c>
      <c r="W17" s="15" t="str">
        <f>IFERROR(VLOOKUP(U17,'2024-2025'!#REF!,'Frais joueurs'!W$1,0),"")</f>
        <v/>
      </c>
      <c r="X17" s="16" t="str">
        <f>IFERROR(VLOOKUP(U17,'2024-2025'!#REF!,'Frais joueurs'!X$1,0),"")</f>
        <v/>
      </c>
      <c r="Y17" s="16" t="str">
        <f>IFERROR(VLOOKUP(U17,'2024-2025'!#REF!,'Frais joueurs'!Y$1,0),"")</f>
        <v/>
      </c>
      <c r="Z17" s="9" t="str">
        <f>IFERROR(VLOOKUP(U17,'2024-2025'!#REF!,'Frais joueurs'!Z$1,0),"")</f>
        <v/>
      </c>
      <c r="AA17" s="9" t="str">
        <f>IFERROR(VLOOKUP(U17,'2024-2025'!#REF!,'Frais joueurs'!AA$1,0),"")</f>
        <v/>
      </c>
      <c r="AB17" s="9" t="str">
        <f>IFERROR(VLOOKUP(U17,'2024-2025'!#REF!,'Frais joueurs'!AB$1,0),"")</f>
        <v/>
      </c>
      <c r="AC17" s="10" t="str">
        <f>IFERROR(VLOOKUP(U17,'2024-2025'!#REF!,'Frais joueurs'!AC$1,0),"")</f>
        <v/>
      </c>
      <c r="AE17" s="1" t="str">
        <f t="shared" si="3"/>
        <v>Luigi14</v>
      </c>
      <c r="AF17" s="22" t="str">
        <f>IFERROR(VLOOKUP(AE17,'2024-2025'!#REF!,'Frais joueurs'!AF$1,0),"")</f>
        <v/>
      </c>
      <c r="AG17" s="15" t="str">
        <f>IFERROR(VLOOKUP(AE17,'2024-2025'!#REF!,'Frais joueurs'!AG$1,0),"")</f>
        <v/>
      </c>
      <c r="AH17" s="16" t="str">
        <f>IFERROR(VLOOKUP(AE17,'2024-2025'!#REF!,'Frais joueurs'!AH$1,0),"")</f>
        <v/>
      </c>
      <c r="AI17" s="16" t="str">
        <f>IFERROR(VLOOKUP(AE17,'2024-2025'!#REF!,'Frais joueurs'!AI$1,0),"")</f>
        <v/>
      </c>
      <c r="AJ17" s="9" t="str">
        <f>IFERROR(VLOOKUP(AE17,'2024-2025'!#REF!,'Frais joueurs'!AJ$1,0),"")</f>
        <v/>
      </c>
      <c r="AK17" s="9" t="str">
        <f>IFERROR(VLOOKUP(AE17,'2024-2025'!#REF!,'Frais joueurs'!AK$1,0),"")</f>
        <v/>
      </c>
      <c r="AL17" s="9" t="str">
        <f>IFERROR(VLOOKUP(AE17,'2024-2025'!#REF!,'Frais joueurs'!AL$1,0),"")</f>
        <v/>
      </c>
      <c r="AM17" s="10" t="str">
        <f>IFERROR(VLOOKUP(AE17,'2024-2025'!#REF!,'Frais joueurs'!AM$1,0),"")</f>
        <v/>
      </c>
      <c r="AO17" s="1" t="str">
        <f t="shared" si="4"/>
        <v>Michel14</v>
      </c>
      <c r="AP17" s="22" t="str">
        <f>IFERROR(VLOOKUP(AO17,'2024-2025'!#REF!,'Frais joueurs'!AP$1,0),"")</f>
        <v/>
      </c>
      <c r="AQ17" s="15" t="str">
        <f>IFERROR(VLOOKUP(AO17,'2024-2025'!#REF!,'Frais joueurs'!AQ$1,0),"")</f>
        <v/>
      </c>
      <c r="AR17" s="16" t="str">
        <f>IFERROR(VLOOKUP(AO17,'2024-2025'!#REF!,'Frais joueurs'!AR$1,0),"")</f>
        <v/>
      </c>
      <c r="AS17" s="16" t="str">
        <f>IFERROR(VLOOKUP(AO17,'2024-2025'!#REF!,'Frais joueurs'!AS$1,0),"")</f>
        <v/>
      </c>
      <c r="AT17" s="9" t="str">
        <f>IFERROR(VLOOKUP(AO17,'2024-2025'!#REF!,'Frais joueurs'!AT$1,0),"")</f>
        <v/>
      </c>
      <c r="AU17" s="9" t="str">
        <f>IFERROR(VLOOKUP(AO17,'2024-2025'!#REF!,'Frais joueurs'!AU$1,0),"")</f>
        <v/>
      </c>
      <c r="AV17" s="9" t="str">
        <f>IFERROR(VLOOKUP(AO17,'2024-2025'!#REF!,'Frais joueurs'!AV$1,0),"")</f>
        <v/>
      </c>
      <c r="AW17" s="10" t="str">
        <f>IFERROR(VLOOKUP(AO17,'2024-2025'!#REF!,'Frais joueurs'!AW$1,0),"")</f>
        <v/>
      </c>
      <c r="AY17" s="1" t="str">
        <f t="shared" si="5"/>
        <v>Nicolas14</v>
      </c>
      <c r="AZ17" s="22" t="str">
        <f>IFERROR(VLOOKUP(AY17,'2024-2025'!#REF!,'Frais joueurs'!AZ$1,0),"")</f>
        <v/>
      </c>
      <c r="BA17" s="15" t="str">
        <f>IFERROR(VLOOKUP(AY17,'2024-2025'!#REF!,'Frais joueurs'!BA$1,0),"")</f>
        <v/>
      </c>
      <c r="BB17" s="16" t="str">
        <f>IFERROR(VLOOKUP(AY17,'2024-2025'!#REF!,'Frais joueurs'!BB$1,0),"")</f>
        <v/>
      </c>
      <c r="BC17" s="16" t="str">
        <f>IFERROR(VLOOKUP(AY17,'2024-2025'!#REF!,'Frais joueurs'!BC$1,0),"")</f>
        <v/>
      </c>
      <c r="BD17" s="9" t="str">
        <f>IFERROR(VLOOKUP(AY17,'2024-2025'!#REF!,'Frais joueurs'!BD$1,0),"")</f>
        <v/>
      </c>
      <c r="BE17" s="9" t="str">
        <f>IFERROR(VLOOKUP(AY17,'2024-2025'!#REF!,'Frais joueurs'!BE$1,0),"")</f>
        <v/>
      </c>
      <c r="BF17" s="9" t="str">
        <f>IFERROR(VLOOKUP(AY17,'2024-2025'!#REF!,'Frais joueurs'!BF$1,0),"")</f>
        <v/>
      </c>
      <c r="BG17" s="10" t="str">
        <f>IFERROR(VLOOKUP(AY17,'2024-2025'!#REF!,'Frais joueurs'!BG$1,0),"")</f>
        <v/>
      </c>
      <c r="BI17" s="1" t="str">
        <f t="shared" si="6"/>
        <v>Rabah14</v>
      </c>
      <c r="BJ17" s="22" t="str">
        <f>IFERROR(VLOOKUP(BI17,'2024-2025'!#REF!,'Frais joueurs'!BJ$1,0),"")</f>
        <v/>
      </c>
      <c r="BK17" s="15" t="str">
        <f>IFERROR(VLOOKUP(BI17,'2024-2025'!#REF!,'Frais joueurs'!BK$1,0),"")</f>
        <v/>
      </c>
      <c r="BL17" s="16" t="str">
        <f>IFERROR(VLOOKUP(BI17,'2024-2025'!#REF!,'Frais joueurs'!BL$1,0),"")</f>
        <v/>
      </c>
      <c r="BM17" s="16" t="str">
        <f>IFERROR(VLOOKUP(BI17,'2024-2025'!#REF!,'Frais joueurs'!BM$1,0),"")</f>
        <v/>
      </c>
      <c r="BN17" s="9" t="str">
        <f>IFERROR(VLOOKUP(BI17,'2024-2025'!#REF!,'Frais joueurs'!BN$1,0),"")</f>
        <v/>
      </c>
      <c r="BO17" s="9" t="str">
        <f>IFERROR(VLOOKUP(BI17,'2024-2025'!#REF!,'Frais joueurs'!BO$1,0),"")</f>
        <v/>
      </c>
      <c r="BP17" s="9" t="str">
        <f>IFERROR(VLOOKUP(BI17,'2024-2025'!#REF!,'Frais joueurs'!BP$1,0),"")</f>
        <v/>
      </c>
      <c r="BQ17" s="10" t="str">
        <f>IFERROR(VLOOKUP(BI17,'2024-2025'!#REF!,'Frais joueurs'!BQ$1,0),"")</f>
        <v/>
      </c>
    </row>
    <row r="18" spans="1:69" ht="16.5" hidden="1" customHeight="1" x14ac:dyDescent="0.25">
      <c r="A18" s="1" t="str">
        <f t="shared" si="0"/>
        <v>Benoît15</v>
      </c>
      <c r="B18" s="22" t="str">
        <f>IFERROR(VLOOKUP(A18,'2024-2025'!#REF!,'Frais joueurs'!B$1,0),"")</f>
        <v/>
      </c>
      <c r="C18" s="15" t="str">
        <f>IFERROR(VLOOKUP(A18,'2024-2025'!#REF!,'Frais joueurs'!C$1,0),"")</f>
        <v/>
      </c>
      <c r="D18" s="16" t="str">
        <f>IFERROR(VLOOKUP(A18,'2024-2025'!#REF!,'Frais joueurs'!D$1,0),"")</f>
        <v/>
      </c>
      <c r="E18" s="16" t="str">
        <f>IFERROR(VLOOKUP(A18,'2024-2025'!#REF!,'Frais joueurs'!E$1,0),"")</f>
        <v/>
      </c>
      <c r="F18" s="9" t="str">
        <f>IFERROR(VLOOKUP(A18,'2024-2025'!#REF!,'Frais joueurs'!F$1,0),"")</f>
        <v/>
      </c>
      <c r="G18" s="9" t="str">
        <f>IFERROR(VLOOKUP(A18,'2024-2025'!#REF!,'Frais joueurs'!G$1,0),"")</f>
        <v/>
      </c>
      <c r="H18" s="9" t="str">
        <f>IFERROR(VLOOKUP(A18,'2024-2025'!#REF!,'Frais joueurs'!H$1,0),"")</f>
        <v/>
      </c>
      <c r="I18" s="10" t="str">
        <f>IFERROR(VLOOKUP(A18,'2024-2025'!#REF!,'Frais joueurs'!I$1,0),"")</f>
        <v/>
      </c>
      <c r="K18" s="1" t="str">
        <f t="shared" si="1"/>
        <v>François15</v>
      </c>
      <c r="L18" s="22" t="str">
        <f>IFERROR(VLOOKUP(K18,'2024-2025'!#REF!,'Frais joueurs'!L$1,0),"")</f>
        <v/>
      </c>
      <c r="M18" s="15" t="str">
        <f>IFERROR(VLOOKUP(K18,'2024-2025'!#REF!,'Frais joueurs'!M$1,0),"")</f>
        <v/>
      </c>
      <c r="N18" s="16" t="str">
        <f>IFERROR(VLOOKUP(K18,'2024-2025'!#REF!,'Frais joueurs'!N$1,0),"")</f>
        <v/>
      </c>
      <c r="O18" s="16" t="str">
        <f>IFERROR(VLOOKUP(K18,'2024-2025'!#REF!,'Frais joueurs'!O$1,0),"")</f>
        <v/>
      </c>
      <c r="P18" s="9" t="str">
        <f>IFERROR(VLOOKUP(K18,'2024-2025'!#REF!,'Frais joueurs'!P$1,0),"")</f>
        <v/>
      </c>
      <c r="Q18" s="9" t="str">
        <f>IFERROR(VLOOKUP(K18,'2024-2025'!#REF!,'Frais joueurs'!Q$1,0),"")</f>
        <v/>
      </c>
      <c r="R18" s="9" t="str">
        <f>IFERROR(VLOOKUP(K18,'2024-2025'!#REF!,'Frais joueurs'!R$1,0),"")</f>
        <v/>
      </c>
      <c r="S18" s="10" t="str">
        <f>IFERROR(VLOOKUP(K18,'2024-2025'!#REF!,'Frais joueurs'!S$1,0),"")</f>
        <v/>
      </c>
      <c r="U18" s="1" t="str">
        <f t="shared" si="2"/>
        <v>José G15</v>
      </c>
      <c r="V18" s="22" t="str">
        <f>IFERROR(VLOOKUP(U18,'2024-2025'!#REF!,'Frais joueurs'!V$1,0),"")</f>
        <v/>
      </c>
      <c r="W18" s="15" t="str">
        <f>IFERROR(VLOOKUP(U18,'2024-2025'!#REF!,'Frais joueurs'!W$1,0),"")</f>
        <v/>
      </c>
      <c r="X18" s="16" t="str">
        <f>IFERROR(VLOOKUP(U18,'2024-2025'!#REF!,'Frais joueurs'!X$1,0),"")</f>
        <v/>
      </c>
      <c r="Y18" s="16" t="str">
        <f>IFERROR(VLOOKUP(U18,'2024-2025'!#REF!,'Frais joueurs'!Y$1,0),"")</f>
        <v/>
      </c>
      <c r="Z18" s="9" t="str">
        <f>IFERROR(VLOOKUP(U18,'2024-2025'!#REF!,'Frais joueurs'!Z$1,0),"")</f>
        <v/>
      </c>
      <c r="AA18" s="9" t="str">
        <f>IFERROR(VLOOKUP(U18,'2024-2025'!#REF!,'Frais joueurs'!AA$1,0),"")</f>
        <v/>
      </c>
      <c r="AB18" s="9" t="str">
        <f>IFERROR(VLOOKUP(U18,'2024-2025'!#REF!,'Frais joueurs'!AB$1,0),"")</f>
        <v/>
      </c>
      <c r="AC18" s="10" t="str">
        <f>IFERROR(VLOOKUP(U18,'2024-2025'!#REF!,'Frais joueurs'!AC$1,0),"")</f>
        <v/>
      </c>
      <c r="AE18" s="1" t="str">
        <f t="shared" si="3"/>
        <v>Luigi15</v>
      </c>
      <c r="AF18" s="22" t="str">
        <f>IFERROR(VLOOKUP(AE18,'2024-2025'!#REF!,'Frais joueurs'!AF$1,0),"")</f>
        <v/>
      </c>
      <c r="AG18" s="15" t="str">
        <f>IFERROR(VLOOKUP(AE18,'2024-2025'!#REF!,'Frais joueurs'!AG$1,0),"")</f>
        <v/>
      </c>
      <c r="AH18" s="16" t="str">
        <f>IFERROR(VLOOKUP(AE18,'2024-2025'!#REF!,'Frais joueurs'!AH$1,0),"")</f>
        <v/>
      </c>
      <c r="AI18" s="16" t="str">
        <f>IFERROR(VLOOKUP(AE18,'2024-2025'!#REF!,'Frais joueurs'!AI$1,0),"")</f>
        <v/>
      </c>
      <c r="AJ18" s="9" t="str">
        <f>IFERROR(VLOOKUP(AE18,'2024-2025'!#REF!,'Frais joueurs'!AJ$1,0),"")</f>
        <v/>
      </c>
      <c r="AK18" s="9" t="str">
        <f>IFERROR(VLOOKUP(AE18,'2024-2025'!#REF!,'Frais joueurs'!AK$1,0),"")</f>
        <v/>
      </c>
      <c r="AL18" s="9" t="str">
        <f>IFERROR(VLOOKUP(AE18,'2024-2025'!#REF!,'Frais joueurs'!AL$1,0),"")</f>
        <v/>
      </c>
      <c r="AM18" s="10" t="str">
        <f>IFERROR(VLOOKUP(AE18,'2024-2025'!#REF!,'Frais joueurs'!AM$1,0),"")</f>
        <v/>
      </c>
      <c r="AO18" s="1" t="str">
        <f t="shared" si="4"/>
        <v>Michel15</v>
      </c>
      <c r="AP18" s="22" t="str">
        <f>IFERROR(VLOOKUP(AO18,'2024-2025'!#REF!,'Frais joueurs'!AP$1,0),"")</f>
        <v/>
      </c>
      <c r="AQ18" s="15" t="str">
        <f>IFERROR(VLOOKUP(AO18,'2024-2025'!#REF!,'Frais joueurs'!AQ$1,0),"")</f>
        <v/>
      </c>
      <c r="AR18" s="16" t="str">
        <f>IFERROR(VLOOKUP(AO18,'2024-2025'!#REF!,'Frais joueurs'!AR$1,0),"")</f>
        <v/>
      </c>
      <c r="AS18" s="16" t="str">
        <f>IFERROR(VLOOKUP(AO18,'2024-2025'!#REF!,'Frais joueurs'!AS$1,0),"")</f>
        <v/>
      </c>
      <c r="AT18" s="9" t="str">
        <f>IFERROR(VLOOKUP(AO18,'2024-2025'!#REF!,'Frais joueurs'!AT$1,0),"")</f>
        <v/>
      </c>
      <c r="AU18" s="9" t="str">
        <f>IFERROR(VLOOKUP(AO18,'2024-2025'!#REF!,'Frais joueurs'!AU$1,0),"")</f>
        <v/>
      </c>
      <c r="AV18" s="9" t="str">
        <f>IFERROR(VLOOKUP(AO18,'2024-2025'!#REF!,'Frais joueurs'!AV$1,0),"")</f>
        <v/>
      </c>
      <c r="AW18" s="10" t="str">
        <f>IFERROR(VLOOKUP(AO18,'2024-2025'!#REF!,'Frais joueurs'!AW$1,0),"")</f>
        <v/>
      </c>
      <c r="AY18" s="1" t="str">
        <f t="shared" si="5"/>
        <v>Nicolas15</v>
      </c>
      <c r="AZ18" s="22" t="str">
        <f>IFERROR(VLOOKUP(AY18,'2024-2025'!#REF!,'Frais joueurs'!AZ$1,0),"")</f>
        <v/>
      </c>
      <c r="BA18" s="15" t="str">
        <f>IFERROR(VLOOKUP(AY18,'2024-2025'!#REF!,'Frais joueurs'!BA$1,0),"")</f>
        <v/>
      </c>
      <c r="BB18" s="16" t="str">
        <f>IFERROR(VLOOKUP(AY18,'2024-2025'!#REF!,'Frais joueurs'!BB$1,0),"")</f>
        <v/>
      </c>
      <c r="BC18" s="16" t="str">
        <f>IFERROR(VLOOKUP(AY18,'2024-2025'!#REF!,'Frais joueurs'!BC$1,0),"")</f>
        <v/>
      </c>
      <c r="BD18" s="9" t="str">
        <f>IFERROR(VLOOKUP(AY18,'2024-2025'!#REF!,'Frais joueurs'!BD$1,0),"")</f>
        <v/>
      </c>
      <c r="BE18" s="9" t="str">
        <f>IFERROR(VLOOKUP(AY18,'2024-2025'!#REF!,'Frais joueurs'!BE$1,0),"")</f>
        <v/>
      </c>
      <c r="BF18" s="9" t="str">
        <f>IFERROR(VLOOKUP(AY18,'2024-2025'!#REF!,'Frais joueurs'!BF$1,0),"")</f>
        <v/>
      </c>
      <c r="BG18" s="10" t="str">
        <f>IFERROR(VLOOKUP(AY18,'2024-2025'!#REF!,'Frais joueurs'!BG$1,0),"")</f>
        <v/>
      </c>
      <c r="BI18" s="1" t="str">
        <f t="shared" si="6"/>
        <v>Rabah15</v>
      </c>
      <c r="BJ18" s="22" t="str">
        <f>IFERROR(VLOOKUP(BI18,'2024-2025'!#REF!,'Frais joueurs'!BJ$1,0),"")</f>
        <v/>
      </c>
      <c r="BK18" s="15" t="str">
        <f>IFERROR(VLOOKUP(BI18,'2024-2025'!#REF!,'Frais joueurs'!BK$1,0),"")</f>
        <v/>
      </c>
      <c r="BL18" s="16" t="str">
        <f>IFERROR(VLOOKUP(BI18,'2024-2025'!#REF!,'Frais joueurs'!BL$1,0),"")</f>
        <v/>
      </c>
      <c r="BM18" s="16" t="str">
        <f>IFERROR(VLOOKUP(BI18,'2024-2025'!#REF!,'Frais joueurs'!BM$1,0),"")</f>
        <v/>
      </c>
      <c r="BN18" s="9" t="str">
        <f>IFERROR(VLOOKUP(BI18,'2024-2025'!#REF!,'Frais joueurs'!BN$1,0),"")</f>
        <v/>
      </c>
      <c r="BO18" s="9" t="str">
        <f>IFERROR(VLOOKUP(BI18,'2024-2025'!#REF!,'Frais joueurs'!BO$1,0),"")</f>
        <v/>
      </c>
      <c r="BP18" s="9" t="str">
        <f>IFERROR(VLOOKUP(BI18,'2024-2025'!#REF!,'Frais joueurs'!BP$1,0),"")</f>
        <v/>
      </c>
      <c r="BQ18" s="10" t="str">
        <f>IFERROR(VLOOKUP(BI18,'2024-2025'!#REF!,'Frais joueurs'!BQ$1,0),"")</f>
        <v/>
      </c>
    </row>
    <row r="19" spans="1:69" ht="50.25" customHeight="1" x14ac:dyDescent="0.25">
      <c r="B19" s="27" t="s">
        <v>169</v>
      </c>
      <c r="C19" s="28"/>
      <c r="D19" s="30" t="s">
        <v>170</v>
      </c>
      <c r="E19" s="30" t="s">
        <v>171</v>
      </c>
      <c r="F19" s="29" t="s">
        <v>172</v>
      </c>
      <c r="G19" s="29" t="s">
        <v>172</v>
      </c>
      <c r="H19" s="29" t="s">
        <v>172</v>
      </c>
      <c r="I19" s="31" t="s">
        <v>172</v>
      </c>
      <c r="L19" s="27" t="s">
        <v>169</v>
      </c>
      <c r="M19" s="28"/>
      <c r="N19" s="30" t="s">
        <v>170</v>
      </c>
      <c r="O19" s="30" t="s">
        <v>171</v>
      </c>
      <c r="P19" s="29" t="s">
        <v>172</v>
      </c>
      <c r="Q19" s="29" t="s">
        <v>172</v>
      </c>
      <c r="R19" s="29" t="s">
        <v>172</v>
      </c>
      <c r="S19" s="31" t="s">
        <v>172</v>
      </c>
      <c r="V19" s="27" t="s">
        <v>169</v>
      </c>
      <c r="W19" s="28"/>
      <c r="X19" s="30" t="s">
        <v>170</v>
      </c>
      <c r="Y19" s="30" t="s">
        <v>171</v>
      </c>
      <c r="Z19" s="29" t="s">
        <v>172</v>
      </c>
      <c r="AA19" s="29" t="s">
        <v>172</v>
      </c>
      <c r="AB19" s="29" t="s">
        <v>172</v>
      </c>
      <c r="AC19" s="31" t="s">
        <v>172</v>
      </c>
      <c r="AF19" s="27" t="s">
        <v>169</v>
      </c>
      <c r="AG19" s="28"/>
      <c r="AH19" s="30" t="s">
        <v>170</v>
      </c>
      <c r="AI19" s="30" t="s">
        <v>171</v>
      </c>
      <c r="AJ19" s="29" t="s">
        <v>172</v>
      </c>
      <c r="AK19" s="29" t="s">
        <v>172</v>
      </c>
      <c r="AL19" s="29" t="s">
        <v>172</v>
      </c>
      <c r="AM19" s="31" t="s">
        <v>172</v>
      </c>
      <c r="AP19" s="27" t="s">
        <v>169</v>
      </c>
      <c r="AQ19" s="28"/>
      <c r="AR19" s="30" t="s">
        <v>170</v>
      </c>
      <c r="AS19" s="30" t="s">
        <v>171</v>
      </c>
      <c r="AT19" s="29" t="s">
        <v>172</v>
      </c>
      <c r="AU19" s="29" t="s">
        <v>172</v>
      </c>
      <c r="AV19" s="29" t="s">
        <v>172</v>
      </c>
      <c r="AW19" s="31" t="s">
        <v>172</v>
      </c>
      <c r="AZ19" s="27" t="s">
        <v>169</v>
      </c>
      <c r="BA19" s="28"/>
      <c r="BB19" s="30" t="s">
        <v>170</v>
      </c>
      <c r="BC19" s="30" t="s">
        <v>171</v>
      </c>
      <c r="BD19" s="29" t="s">
        <v>172</v>
      </c>
      <c r="BE19" s="29" t="s">
        <v>172</v>
      </c>
      <c r="BF19" s="29" t="s">
        <v>172</v>
      </c>
      <c r="BG19" s="31" t="s">
        <v>172</v>
      </c>
      <c r="BJ19" s="27" t="s">
        <v>169</v>
      </c>
      <c r="BK19" s="28"/>
      <c r="BL19" s="30" t="s">
        <v>170</v>
      </c>
      <c r="BM19" s="30" t="s">
        <v>171</v>
      </c>
      <c r="BN19" s="29" t="s">
        <v>172</v>
      </c>
      <c r="BO19" s="29" t="s">
        <v>172</v>
      </c>
      <c r="BP19" s="29" t="s">
        <v>172</v>
      </c>
      <c r="BQ19" s="31" t="s">
        <v>172</v>
      </c>
    </row>
    <row r="20" spans="1:69" ht="22.5" customHeight="1" thickBot="1" x14ac:dyDescent="0.3">
      <c r="B20" s="32">
        <f>E20+F20+G20+H20+I20</f>
        <v>0</v>
      </c>
      <c r="C20" s="23"/>
      <c r="D20" s="24">
        <f>SUM(D4:D18)</f>
        <v>0</v>
      </c>
      <c r="E20" s="25">
        <f>IF(D20=0,0,D20*0.3)</f>
        <v>0</v>
      </c>
      <c r="F20" s="25">
        <f>SUM(F4:F18)</f>
        <v>0</v>
      </c>
      <c r="G20" s="25">
        <f>SUM(G4:G18)</f>
        <v>0</v>
      </c>
      <c r="H20" s="25">
        <f>SUM(H4:H18)</f>
        <v>0</v>
      </c>
      <c r="I20" s="26">
        <f>SUM(I4:I18)</f>
        <v>0</v>
      </c>
      <c r="L20" s="32">
        <f>O20+P20+Q20+R20+S20</f>
        <v>0</v>
      </c>
      <c r="M20" s="23"/>
      <c r="N20" s="24">
        <f>SUM(N4:N18)</f>
        <v>0</v>
      </c>
      <c r="O20" s="25">
        <f>IF(N20=0,0,N20*0.3)</f>
        <v>0</v>
      </c>
      <c r="P20" s="25">
        <f>SUM(P4:P18)</f>
        <v>0</v>
      </c>
      <c r="Q20" s="25">
        <f>SUM(Q4:Q18)</f>
        <v>0</v>
      </c>
      <c r="R20" s="25">
        <f>SUM(R4:R18)</f>
        <v>0</v>
      </c>
      <c r="S20" s="26">
        <f>SUM(S4:S18)</f>
        <v>0</v>
      </c>
      <c r="V20" s="32">
        <f>Y20+Z20+AA20+AB20+AC20</f>
        <v>0</v>
      </c>
      <c r="W20" s="23"/>
      <c r="X20" s="24">
        <f>SUM(X4:X18)</f>
        <v>0</v>
      </c>
      <c r="Y20" s="25">
        <f>IF(X20=0,0,X20*0.3)</f>
        <v>0</v>
      </c>
      <c r="Z20" s="25">
        <f>SUM(Z4:Z18)</f>
        <v>0</v>
      </c>
      <c r="AA20" s="25">
        <f>SUM(AA4:AA18)</f>
        <v>0</v>
      </c>
      <c r="AB20" s="25">
        <f>SUM(AB4:AB18)</f>
        <v>0</v>
      </c>
      <c r="AC20" s="26">
        <f>SUM(AC4:AC18)</f>
        <v>0</v>
      </c>
      <c r="AF20" s="32">
        <f>AI20+AJ20+AK20+AL20+AM20</f>
        <v>0</v>
      </c>
      <c r="AG20" s="23"/>
      <c r="AH20" s="24">
        <f>SUM(AH4:AH18)</f>
        <v>0</v>
      </c>
      <c r="AI20" s="25">
        <f>IF(AH20=0,0,AH20*0.3)</f>
        <v>0</v>
      </c>
      <c r="AJ20" s="25">
        <f>SUM(AJ4:AJ18)</f>
        <v>0</v>
      </c>
      <c r="AK20" s="25">
        <f>SUM(AK4:AK18)</f>
        <v>0</v>
      </c>
      <c r="AL20" s="25">
        <f>SUM(AL4:AL18)</f>
        <v>0</v>
      </c>
      <c r="AM20" s="26">
        <f>SUM(AM4:AM18)</f>
        <v>0</v>
      </c>
      <c r="AP20" s="32">
        <f>AS20+AT20+AU20+AV20+AW20</f>
        <v>0</v>
      </c>
      <c r="AQ20" s="23"/>
      <c r="AR20" s="24">
        <f>SUM(AR4:AR18)</f>
        <v>0</v>
      </c>
      <c r="AS20" s="25">
        <f>IF(AR20=0,0,AR20*0.3)</f>
        <v>0</v>
      </c>
      <c r="AT20" s="25">
        <f>SUM(AT4:AT18)</f>
        <v>0</v>
      </c>
      <c r="AU20" s="25">
        <f>SUM(AU4:AU18)</f>
        <v>0</v>
      </c>
      <c r="AV20" s="25">
        <f>SUM(AV4:AV18)</f>
        <v>0</v>
      </c>
      <c r="AW20" s="26">
        <f>SUM(AW4:AW18)</f>
        <v>0</v>
      </c>
      <c r="AZ20" s="32">
        <f>BC20+BD20+BE20+BF20+BG20</f>
        <v>0</v>
      </c>
      <c r="BA20" s="23"/>
      <c r="BB20" s="24">
        <f>SUM(BB4:BB18)</f>
        <v>0</v>
      </c>
      <c r="BC20" s="25">
        <f>IF(BB20=0,0,BB20*0.3)</f>
        <v>0</v>
      </c>
      <c r="BD20" s="25">
        <f>SUM(BD4:BD18)</f>
        <v>0</v>
      </c>
      <c r="BE20" s="25">
        <f>SUM(BE4:BE18)</f>
        <v>0</v>
      </c>
      <c r="BF20" s="25">
        <f>SUM(BF4:BF18)</f>
        <v>0</v>
      </c>
      <c r="BG20" s="26">
        <f>SUM(BG4:BG18)</f>
        <v>0</v>
      </c>
      <c r="BJ20" s="32">
        <f>BM20+BN20+BO20+BP20+BQ20</f>
        <v>0</v>
      </c>
      <c r="BK20" s="23"/>
      <c r="BL20" s="24">
        <f>SUM(BL4:BL18)</f>
        <v>0</v>
      </c>
      <c r="BM20" s="25">
        <f>IF(BL20=0,0,BL20*0.3)</f>
        <v>0</v>
      </c>
      <c r="BN20" s="25">
        <f>SUM(BN4:BN18)</f>
        <v>0</v>
      </c>
      <c r="BO20" s="25">
        <f>SUM(BO4:BO18)</f>
        <v>0</v>
      </c>
      <c r="BP20" s="25">
        <f>SUM(BP4:BP18)</f>
        <v>0</v>
      </c>
      <c r="BQ20" s="26">
        <f>SUM(BQ4:BQ18)</f>
        <v>0</v>
      </c>
    </row>
    <row r="21" spans="1:69" ht="9" customHeight="1" thickBot="1" x14ac:dyDescent="0.3">
      <c r="B21" s="33">
        <v>2</v>
      </c>
      <c r="C21" s="33">
        <v>3</v>
      </c>
      <c r="D21" s="33">
        <v>4</v>
      </c>
      <c r="E21" s="33">
        <v>5</v>
      </c>
      <c r="F21" s="33">
        <v>6</v>
      </c>
      <c r="G21" s="33">
        <v>7</v>
      </c>
      <c r="H21" s="33">
        <v>8</v>
      </c>
      <c r="I21" s="33">
        <v>9</v>
      </c>
      <c r="L21" s="33">
        <v>2</v>
      </c>
      <c r="M21" s="33">
        <v>3</v>
      </c>
      <c r="N21" s="33">
        <v>4</v>
      </c>
      <c r="O21" s="33">
        <v>5</v>
      </c>
      <c r="P21" s="33">
        <v>6</v>
      </c>
      <c r="Q21" s="33">
        <v>7</v>
      </c>
      <c r="R21" s="33">
        <v>8</v>
      </c>
      <c r="S21" s="33">
        <v>9</v>
      </c>
      <c r="V21" s="33">
        <v>2</v>
      </c>
      <c r="W21" s="33">
        <v>3</v>
      </c>
      <c r="X21" s="33">
        <v>4</v>
      </c>
      <c r="Y21" s="33">
        <v>5</v>
      </c>
      <c r="Z21" s="33">
        <v>6</v>
      </c>
      <c r="AA21" s="33">
        <v>7</v>
      </c>
      <c r="AB21" s="33">
        <v>8</v>
      </c>
      <c r="AC21" s="33">
        <v>9</v>
      </c>
      <c r="AF21" s="33">
        <v>2</v>
      </c>
      <c r="AG21" s="33">
        <v>3</v>
      </c>
      <c r="AH21" s="33">
        <v>4</v>
      </c>
      <c r="AI21" s="33">
        <v>5</v>
      </c>
      <c r="AJ21" s="33">
        <v>6</v>
      </c>
      <c r="AK21" s="33">
        <v>7</v>
      </c>
      <c r="AL21" s="33">
        <v>8</v>
      </c>
      <c r="AM21" s="33">
        <v>9</v>
      </c>
      <c r="AP21" s="33">
        <v>2</v>
      </c>
      <c r="AQ21" s="33">
        <v>3</v>
      </c>
      <c r="AR21" s="33">
        <v>4</v>
      </c>
      <c r="AS21" s="33">
        <v>5</v>
      </c>
      <c r="AT21" s="33">
        <v>6</v>
      </c>
      <c r="AU21" s="33">
        <v>7</v>
      </c>
      <c r="AV21" s="33">
        <v>8</v>
      </c>
      <c r="AW21" s="33">
        <v>9</v>
      </c>
      <c r="AZ21" s="33">
        <v>2</v>
      </c>
      <c r="BA21" s="33">
        <v>3</v>
      </c>
      <c r="BB21" s="33">
        <v>4</v>
      </c>
      <c r="BC21" s="33">
        <v>5</v>
      </c>
      <c r="BD21" s="33">
        <v>6</v>
      </c>
      <c r="BE21" s="33">
        <v>7</v>
      </c>
      <c r="BF21" s="33">
        <v>8</v>
      </c>
      <c r="BG21" s="33">
        <v>9</v>
      </c>
      <c r="BJ21" s="33">
        <v>2</v>
      </c>
      <c r="BK21" s="33">
        <v>3</v>
      </c>
      <c r="BL21" s="33">
        <v>4</v>
      </c>
      <c r="BM21" s="33">
        <v>5</v>
      </c>
      <c r="BN21" s="33">
        <v>6</v>
      </c>
      <c r="BO21" s="33">
        <v>7</v>
      </c>
      <c r="BP21" s="33">
        <v>8</v>
      </c>
      <c r="BQ21" s="33">
        <v>9</v>
      </c>
    </row>
    <row r="22" spans="1:69" ht="27" thickBot="1" x14ac:dyDescent="0.45">
      <c r="B22" s="6" t="s">
        <v>115</v>
      </c>
      <c r="C22" s="659" t="e">
        <f>VLOOKUP(B22,TableauJoueurs[],2,0)</f>
        <v>#N/A</v>
      </c>
      <c r="D22" s="660"/>
      <c r="E22" s="661"/>
      <c r="F22" s="662" t="s">
        <v>174</v>
      </c>
      <c r="G22" s="663"/>
      <c r="H22" s="657" t="e">
        <f>'2024-2025'!#REF!</f>
        <v>#REF!</v>
      </c>
      <c r="I22" s="658"/>
      <c r="L22" s="6" t="s">
        <v>120</v>
      </c>
      <c r="M22" s="659" t="e">
        <f>VLOOKUP(L22,TableauJoueurs[],2,0)</f>
        <v>#N/A</v>
      </c>
      <c r="N22" s="660"/>
      <c r="O22" s="661"/>
      <c r="P22" s="662" t="s">
        <v>174</v>
      </c>
      <c r="Q22" s="663"/>
      <c r="R22" s="657" t="e">
        <f>'2024-2025'!#REF!</f>
        <v>#REF!</v>
      </c>
      <c r="S22" s="658"/>
      <c r="V22" s="6" t="s">
        <v>45</v>
      </c>
      <c r="W22" s="7"/>
      <c r="X22" s="8" t="e">
        <f>VLOOKUP(V22,TableauJoueurs[],2,0)</f>
        <v>#N/A</v>
      </c>
      <c r="Y22" s="8"/>
      <c r="Z22" s="662" t="s">
        <v>174</v>
      </c>
      <c r="AA22" s="663"/>
      <c r="AB22" s="657" t="e">
        <f>'2024-2025'!#REF!</f>
        <v>#REF!</v>
      </c>
      <c r="AC22" s="658"/>
      <c r="AF22" s="6" t="s">
        <v>66</v>
      </c>
      <c r="AG22" s="659" t="e">
        <f>VLOOKUP(AF22,TableauJoueurs[],2,0)</f>
        <v>#N/A</v>
      </c>
      <c r="AH22" s="660"/>
      <c r="AI22" s="661"/>
      <c r="AJ22" s="662" t="s">
        <v>174</v>
      </c>
      <c r="AK22" s="663"/>
      <c r="AL22" s="657" t="e">
        <f>'2024-2025'!#REF!</f>
        <v>#REF!</v>
      </c>
      <c r="AM22" s="658"/>
      <c r="AP22" s="6" t="s">
        <v>147</v>
      </c>
      <c r="AQ22" s="659" t="e">
        <f>VLOOKUP(AP22,TableauJoueurs[],2,0)</f>
        <v>#N/A</v>
      </c>
      <c r="AR22" s="660"/>
      <c r="AS22" s="661"/>
      <c r="AT22" s="662" t="s">
        <v>174</v>
      </c>
      <c r="AU22" s="663"/>
      <c r="AV22" s="657" t="e">
        <f>'2024-2025'!#REF!</f>
        <v>#REF!</v>
      </c>
      <c r="AW22" s="658"/>
      <c r="AZ22" s="6" t="s">
        <v>93</v>
      </c>
      <c r="BA22" s="659" t="e">
        <f>VLOOKUP(AZ22,TableauJoueurs[],2,0)</f>
        <v>#N/A</v>
      </c>
      <c r="BB22" s="660"/>
      <c r="BC22" s="661"/>
      <c r="BD22" s="662" t="s">
        <v>174</v>
      </c>
      <c r="BE22" s="663"/>
      <c r="BF22" s="657" t="e">
        <f>'2024-2025'!#REF!</f>
        <v>#REF!</v>
      </c>
      <c r="BG22" s="658"/>
      <c r="BJ22" s="6" t="s">
        <v>110</v>
      </c>
      <c r="BK22" s="659" t="e">
        <f>VLOOKUP(BJ22,TableauJoueurs[],2,0)</f>
        <v>#N/A</v>
      </c>
      <c r="BL22" s="660"/>
      <c r="BM22" s="661"/>
      <c r="BN22" s="662" t="s">
        <v>174</v>
      </c>
      <c r="BO22" s="663"/>
      <c r="BP22" s="657" t="e">
        <f>'2024-2025'!#REF!</f>
        <v>#REF!</v>
      </c>
      <c r="BQ22" s="658"/>
    </row>
    <row r="23" spans="1:69" ht="45.75" thickBot="1" x14ac:dyDescent="0.3">
      <c r="B23" s="11" t="s">
        <v>160</v>
      </c>
      <c r="C23" s="12" t="s">
        <v>161</v>
      </c>
      <c r="D23" s="12" t="s">
        <v>173</v>
      </c>
      <c r="E23" s="12" t="s">
        <v>162</v>
      </c>
      <c r="F23" s="13" t="s">
        <v>151</v>
      </c>
      <c r="G23" s="13" t="s">
        <v>167</v>
      </c>
      <c r="H23" s="13" t="s">
        <v>168</v>
      </c>
      <c r="I23" s="14" t="s">
        <v>153</v>
      </c>
      <c r="L23" s="11" t="s">
        <v>160</v>
      </c>
      <c r="M23" s="12" t="s">
        <v>161</v>
      </c>
      <c r="N23" s="12" t="s">
        <v>173</v>
      </c>
      <c r="O23" s="12" t="s">
        <v>162</v>
      </c>
      <c r="P23" s="13" t="s">
        <v>151</v>
      </c>
      <c r="Q23" s="13" t="s">
        <v>167</v>
      </c>
      <c r="R23" s="13" t="s">
        <v>168</v>
      </c>
      <c r="S23" s="14" t="s">
        <v>153</v>
      </c>
      <c r="V23" s="11" t="s">
        <v>160</v>
      </c>
      <c r="W23" s="12" t="s">
        <v>161</v>
      </c>
      <c r="X23" s="12" t="s">
        <v>173</v>
      </c>
      <c r="Y23" s="12" t="s">
        <v>162</v>
      </c>
      <c r="Z23" s="13" t="s">
        <v>151</v>
      </c>
      <c r="AA23" s="13" t="s">
        <v>167</v>
      </c>
      <c r="AB23" s="13" t="s">
        <v>168</v>
      </c>
      <c r="AC23" s="14" t="s">
        <v>153</v>
      </c>
      <c r="AF23" s="11" t="s">
        <v>160</v>
      </c>
      <c r="AG23" s="12" t="s">
        <v>161</v>
      </c>
      <c r="AH23" s="12" t="s">
        <v>173</v>
      </c>
      <c r="AI23" s="12" t="s">
        <v>162</v>
      </c>
      <c r="AJ23" s="13" t="s">
        <v>151</v>
      </c>
      <c r="AK23" s="13" t="s">
        <v>167</v>
      </c>
      <c r="AL23" s="13" t="s">
        <v>168</v>
      </c>
      <c r="AM23" s="14" t="s">
        <v>153</v>
      </c>
      <c r="AP23" s="11" t="s">
        <v>160</v>
      </c>
      <c r="AQ23" s="12" t="s">
        <v>161</v>
      </c>
      <c r="AR23" s="12" t="s">
        <v>173</v>
      </c>
      <c r="AS23" s="12" t="s">
        <v>162</v>
      </c>
      <c r="AT23" s="13" t="s">
        <v>151</v>
      </c>
      <c r="AU23" s="13" t="s">
        <v>167</v>
      </c>
      <c r="AV23" s="13" t="s">
        <v>168</v>
      </c>
      <c r="AW23" s="14" t="s">
        <v>153</v>
      </c>
      <c r="AZ23" s="11" t="s">
        <v>160</v>
      </c>
      <c r="BA23" s="12" t="s">
        <v>161</v>
      </c>
      <c r="BB23" s="12" t="s">
        <v>173</v>
      </c>
      <c r="BC23" s="12" t="s">
        <v>162</v>
      </c>
      <c r="BD23" s="13" t="s">
        <v>151</v>
      </c>
      <c r="BE23" s="13" t="s">
        <v>167</v>
      </c>
      <c r="BF23" s="13" t="s">
        <v>168</v>
      </c>
      <c r="BG23" s="14" t="s">
        <v>153</v>
      </c>
      <c r="BJ23" s="11" t="s">
        <v>160</v>
      </c>
      <c r="BK23" s="12" t="s">
        <v>161</v>
      </c>
      <c r="BL23" s="12" t="s">
        <v>173</v>
      </c>
      <c r="BM23" s="12" t="s">
        <v>162</v>
      </c>
      <c r="BN23" s="13" t="s">
        <v>151</v>
      </c>
      <c r="BO23" s="13" t="s">
        <v>167</v>
      </c>
      <c r="BP23" s="13" t="s">
        <v>168</v>
      </c>
      <c r="BQ23" s="14" t="s">
        <v>153</v>
      </c>
    </row>
    <row r="24" spans="1:69" ht="16.5" customHeight="1" x14ac:dyDescent="0.25">
      <c r="A24" s="1" t="str">
        <f t="shared" ref="A24:A33" si="7">IF(B$22="","",B$22&amp;ROW()-23)</f>
        <v>Christian1</v>
      </c>
      <c r="B24" s="17" t="str">
        <f>IFERROR(VLOOKUP(A24,'2024-2025'!#REF!,'Frais joueurs'!B$1,0),"")</f>
        <v/>
      </c>
      <c r="C24" s="18" t="str">
        <f>IFERROR(VLOOKUP(A24,'2024-2025'!#REF!,'Frais joueurs'!C$1,0),"")</f>
        <v/>
      </c>
      <c r="D24" s="19" t="str">
        <f>IFERROR(VLOOKUP(A24,'2024-2025'!#REF!,'Frais joueurs'!D$1,0),"")</f>
        <v/>
      </c>
      <c r="E24" s="19" t="str">
        <f>IFERROR(VLOOKUP(A24,'2024-2025'!#REF!,'Frais joueurs'!E$1,0),"")</f>
        <v/>
      </c>
      <c r="F24" s="20" t="str">
        <f>IFERROR(VLOOKUP(A24,'2024-2025'!#REF!,'Frais joueurs'!F$1,0),"")</f>
        <v/>
      </c>
      <c r="G24" s="20" t="str">
        <f>IFERROR(VLOOKUP(A24,'2024-2025'!#REF!,'Frais joueurs'!G$1,0),"")</f>
        <v/>
      </c>
      <c r="H24" s="20" t="str">
        <f>IFERROR(VLOOKUP(A24,'2024-2025'!#REF!,'Frais joueurs'!H$1,0),"")</f>
        <v/>
      </c>
      <c r="I24" s="21" t="str">
        <f>IFERROR(VLOOKUP(A24,'2024-2025'!#REF!,'Frais joueurs'!I$1,0),"")</f>
        <v/>
      </c>
      <c r="K24" s="1" t="str">
        <f t="shared" ref="K24:K33" si="8">IF(L$22="","",L$22&amp;ROW()-23)</f>
        <v>Herve1</v>
      </c>
      <c r="L24" s="17" t="str">
        <f>IFERROR(VLOOKUP(K24,'2024-2025'!#REF!,'Frais joueurs'!L$1,0),"")</f>
        <v/>
      </c>
      <c r="M24" s="18" t="str">
        <f>IFERROR(VLOOKUP(K24,'2024-2025'!#REF!,'Frais joueurs'!M$1,0),"")</f>
        <v/>
      </c>
      <c r="N24" s="19" t="str">
        <f>IFERROR(VLOOKUP(K24,'2024-2025'!#REF!,'Frais joueurs'!N$1,0),"")</f>
        <v/>
      </c>
      <c r="O24" s="19" t="str">
        <f>IFERROR(VLOOKUP(K24,'2024-2025'!#REF!,'Frais joueurs'!O$1,0),"")</f>
        <v/>
      </c>
      <c r="P24" s="20" t="str">
        <f>IFERROR(VLOOKUP(K24,'2024-2025'!#REF!,'Frais joueurs'!P$1,0),"")</f>
        <v/>
      </c>
      <c r="Q24" s="20" t="str">
        <f>IFERROR(VLOOKUP(K24,'2024-2025'!#REF!,'Frais joueurs'!Q$1,0),"")</f>
        <v/>
      </c>
      <c r="R24" s="20" t="str">
        <f>IFERROR(VLOOKUP(K24,'2024-2025'!#REF!,'Frais joueurs'!R$1,0),"")</f>
        <v/>
      </c>
      <c r="S24" s="21" t="str">
        <f>IFERROR(VLOOKUP(K24,'2024-2025'!#REF!,'Frais joueurs'!S$1,0),"")</f>
        <v/>
      </c>
      <c r="U24" s="1" t="str">
        <f t="shared" ref="U24:U33" si="9">IF(V$22="","",V$22&amp;ROW()-23)</f>
        <v>José R1</v>
      </c>
      <c r="V24" s="17" t="str">
        <f>IFERROR(VLOOKUP(U24,'2024-2025'!#REF!,'Frais joueurs'!V$1,0),"")</f>
        <v/>
      </c>
      <c r="W24" s="18" t="str">
        <f>IFERROR(VLOOKUP(U24,'2024-2025'!#REF!,'Frais joueurs'!W$1,0),"")</f>
        <v/>
      </c>
      <c r="X24" s="19" t="str">
        <f>IFERROR(VLOOKUP(U24,'2024-2025'!#REF!,'Frais joueurs'!X$1,0),"")</f>
        <v/>
      </c>
      <c r="Y24" s="19" t="str">
        <f>IFERROR(VLOOKUP(U24,'2024-2025'!#REF!,'Frais joueurs'!Y$1,0),"")</f>
        <v/>
      </c>
      <c r="Z24" s="20" t="str">
        <f>IFERROR(VLOOKUP(U24,'2024-2025'!#REF!,'Frais joueurs'!Z$1,0),"")</f>
        <v/>
      </c>
      <c r="AA24" s="20" t="str">
        <f>IFERROR(VLOOKUP(U24,'2024-2025'!#REF!,'Frais joueurs'!AA$1,0),"")</f>
        <v/>
      </c>
      <c r="AB24" s="20" t="str">
        <f>IFERROR(VLOOKUP(U24,'2024-2025'!#REF!,'Frais joueurs'!AB$1,0),"")</f>
        <v/>
      </c>
      <c r="AC24" s="21" t="str">
        <f>IFERROR(VLOOKUP(U24,'2024-2025'!#REF!,'Frais joueurs'!AC$1,0),"")</f>
        <v/>
      </c>
      <c r="AE24" s="1" t="str">
        <f t="shared" ref="AE24:AE33" si="10">IF(AF$22="","",AF$22&amp;ROW()-23)</f>
        <v>Matthieu1</v>
      </c>
      <c r="AF24" s="17" t="str">
        <f>IFERROR(VLOOKUP(AE24,'2024-2025'!#REF!,'Frais joueurs'!AF$1,0),"")</f>
        <v/>
      </c>
      <c r="AG24" s="18" t="str">
        <f>IFERROR(VLOOKUP(AE24,'2024-2025'!#REF!,'Frais joueurs'!AG$1,0),"")</f>
        <v/>
      </c>
      <c r="AH24" s="19" t="str">
        <f>IFERROR(VLOOKUP(AE24,'2024-2025'!#REF!,'Frais joueurs'!AH$1,0),"")</f>
        <v/>
      </c>
      <c r="AI24" s="19" t="str">
        <f>IFERROR(VLOOKUP(AE24,'2024-2025'!#REF!,'Frais joueurs'!AI$1,0),"")</f>
        <v/>
      </c>
      <c r="AJ24" s="20" t="str">
        <f>IFERROR(VLOOKUP(AE24,'2024-2025'!#REF!,'Frais joueurs'!AJ$1,0),"")</f>
        <v/>
      </c>
      <c r="AK24" s="20" t="str">
        <f>IFERROR(VLOOKUP(AE24,'2024-2025'!#REF!,'Frais joueurs'!AK$1,0),"")</f>
        <v/>
      </c>
      <c r="AL24" s="20" t="str">
        <f>IFERROR(VLOOKUP(AE24,'2024-2025'!#REF!,'Frais joueurs'!AL$1,0),"")</f>
        <v/>
      </c>
      <c r="AM24" s="21" t="str">
        <f>IFERROR(VLOOKUP(AE24,'2024-2025'!#REF!,'Frais joueurs'!AM$1,0),"")</f>
        <v/>
      </c>
      <c r="AO24" s="1" t="str">
        <f t="shared" ref="AO24:AO33" si="11">IF(AP$22="","",AP$22&amp;ROW()-23)</f>
        <v>Nathan LG1</v>
      </c>
      <c r="AP24" s="17" t="str">
        <f>IFERROR(VLOOKUP(AO24,'2024-2025'!#REF!,'Frais joueurs'!AP$1,0),"")</f>
        <v/>
      </c>
      <c r="AQ24" s="18" t="str">
        <f>IFERROR(VLOOKUP(AO24,'2024-2025'!#REF!,'Frais joueurs'!AQ$1,0),"")</f>
        <v/>
      </c>
      <c r="AR24" s="19" t="str">
        <f>IFERROR(VLOOKUP(AO24,'2024-2025'!#REF!,'Frais joueurs'!AR$1,0),"")</f>
        <v/>
      </c>
      <c r="AS24" s="19" t="str">
        <f>IFERROR(VLOOKUP(AO24,'2024-2025'!#REF!,'Frais joueurs'!AS$1,0),"")</f>
        <v/>
      </c>
      <c r="AT24" s="20" t="str">
        <f>IFERROR(VLOOKUP(AO24,'2024-2025'!#REF!,'Frais joueurs'!AT$1,0),"")</f>
        <v/>
      </c>
      <c r="AU24" s="20" t="str">
        <f>IFERROR(VLOOKUP(AO24,'2024-2025'!#REF!,'Frais joueurs'!AU$1,0),"")</f>
        <v/>
      </c>
      <c r="AV24" s="20" t="str">
        <f>IFERROR(VLOOKUP(AO24,'2024-2025'!#REF!,'Frais joueurs'!AV$1,0),"")</f>
        <v/>
      </c>
      <c r="AW24" s="21" t="str">
        <f>IFERROR(VLOOKUP(AO24,'2024-2025'!#REF!,'Frais joueurs'!AW$1,0),"")</f>
        <v/>
      </c>
      <c r="AY24" s="1" t="str">
        <f t="shared" ref="AY24:AY33" si="12">IF(AZ$22="","",AZ$22&amp;ROW()-23)</f>
        <v>Pascal1</v>
      </c>
      <c r="AZ24" s="17" t="str">
        <f>IFERROR(VLOOKUP(AY24,'2024-2025'!#REF!,'Frais joueurs'!AZ$1,0),"")</f>
        <v/>
      </c>
      <c r="BA24" s="18" t="str">
        <f>IFERROR(VLOOKUP(AY24,'2024-2025'!#REF!,'Frais joueurs'!BA$1,0),"")</f>
        <v/>
      </c>
      <c r="BB24" s="19" t="str">
        <f>IFERROR(VLOOKUP(AY24,'2024-2025'!#REF!,'Frais joueurs'!BB$1,0),"")</f>
        <v/>
      </c>
      <c r="BC24" s="19" t="str">
        <f>IFERROR(VLOOKUP(AY24,'2024-2025'!#REF!,'Frais joueurs'!BC$1,0),"")</f>
        <v/>
      </c>
      <c r="BD24" s="20" t="str">
        <f>IFERROR(VLOOKUP(AY24,'2024-2025'!#REF!,'Frais joueurs'!BD$1,0),"")</f>
        <v/>
      </c>
      <c r="BE24" s="20" t="str">
        <f>IFERROR(VLOOKUP(AY24,'2024-2025'!#REF!,'Frais joueurs'!BE$1,0),"")</f>
        <v/>
      </c>
      <c r="BF24" s="20" t="str">
        <f>IFERROR(VLOOKUP(AY24,'2024-2025'!#REF!,'Frais joueurs'!BF$1,0),"")</f>
        <v/>
      </c>
      <c r="BG24" s="21" t="str">
        <f>IFERROR(VLOOKUP(AY24,'2024-2025'!#REF!,'Frais joueurs'!BG$1,0),"")</f>
        <v/>
      </c>
      <c r="BI24" s="1" t="str">
        <f t="shared" ref="BI24:BI33" si="13">IF(BJ$22="","",BJ$22&amp;ROW()-23)</f>
        <v>Walter1</v>
      </c>
      <c r="BJ24" s="17" t="str">
        <f>IFERROR(VLOOKUP(BI24,'2024-2025'!#REF!,'Frais joueurs'!BJ$1,0),"")</f>
        <v/>
      </c>
      <c r="BK24" s="18" t="str">
        <f>IFERROR(VLOOKUP(BI24,'2024-2025'!#REF!,'Frais joueurs'!BK$1,0),"")</f>
        <v/>
      </c>
      <c r="BL24" s="19" t="str">
        <f>IFERROR(VLOOKUP(BI24,'2024-2025'!#REF!,'Frais joueurs'!BL$1,0),"")</f>
        <v/>
      </c>
      <c r="BM24" s="19" t="str">
        <f>IFERROR(VLOOKUP(BI24,'2024-2025'!#REF!,'Frais joueurs'!BM$1,0),"")</f>
        <v/>
      </c>
      <c r="BN24" s="20" t="str">
        <f>IFERROR(VLOOKUP(BI24,'2024-2025'!#REF!,'Frais joueurs'!BN$1,0),"")</f>
        <v/>
      </c>
      <c r="BO24" s="20" t="str">
        <f>IFERROR(VLOOKUP(BI24,'2024-2025'!#REF!,'Frais joueurs'!BO$1,0),"")</f>
        <v/>
      </c>
      <c r="BP24" s="20" t="str">
        <f>IFERROR(VLOOKUP(BI24,'2024-2025'!#REF!,'Frais joueurs'!BP$1,0),"")</f>
        <v/>
      </c>
      <c r="BQ24" s="21" t="str">
        <f>IFERROR(VLOOKUP(BI24,'2024-2025'!#REF!,'Frais joueurs'!BQ$1,0),"")</f>
        <v/>
      </c>
    </row>
    <row r="25" spans="1:69" ht="16.5" customHeight="1" x14ac:dyDescent="0.25">
      <c r="A25" s="1" t="str">
        <f t="shared" si="7"/>
        <v>Christian2</v>
      </c>
      <c r="B25" s="22" t="str">
        <f>IFERROR(VLOOKUP(A25,'2024-2025'!#REF!,'Frais joueurs'!B$1,0),"")</f>
        <v/>
      </c>
      <c r="C25" s="15" t="str">
        <f>IFERROR(VLOOKUP(A25,'2024-2025'!#REF!,'Frais joueurs'!C$1,0),"")</f>
        <v/>
      </c>
      <c r="D25" s="16" t="str">
        <f>IFERROR(VLOOKUP(A25,'2024-2025'!#REF!,'Frais joueurs'!D$1,0),"")</f>
        <v/>
      </c>
      <c r="E25" s="16" t="str">
        <f>IFERROR(VLOOKUP(A25,'2024-2025'!#REF!,'Frais joueurs'!E$1,0),"")</f>
        <v/>
      </c>
      <c r="F25" s="9" t="str">
        <f>IFERROR(VLOOKUP(A25,'2024-2025'!#REF!,'Frais joueurs'!F$1,0),"")</f>
        <v/>
      </c>
      <c r="G25" s="9" t="str">
        <f>IFERROR(VLOOKUP(A25,'2024-2025'!#REF!,'Frais joueurs'!G$1,0),"")</f>
        <v/>
      </c>
      <c r="H25" s="9" t="str">
        <f>IFERROR(VLOOKUP(A25,'2024-2025'!#REF!,'Frais joueurs'!H$1,0),"")</f>
        <v/>
      </c>
      <c r="I25" s="10" t="str">
        <f>IFERROR(VLOOKUP(A25,'2024-2025'!#REF!,'Frais joueurs'!I$1,0),"")</f>
        <v/>
      </c>
      <c r="K25" s="1" t="str">
        <f t="shared" si="8"/>
        <v>Herve2</v>
      </c>
      <c r="L25" s="22" t="str">
        <f>IFERROR(VLOOKUP(K25,'2024-2025'!#REF!,'Frais joueurs'!L$1,0),"")</f>
        <v/>
      </c>
      <c r="M25" s="15" t="str">
        <f>IFERROR(VLOOKUP(K25,'2024-2025'!#REF!,'Frais joueurs'!M$1,0),"")</f>
        <v/>
      </c>
      <c r="N25" s="16" t="str">
        <f>IFERROR(VLOOKUP(K25,'2024-2025'!#REF!,'Frais joueurs'!N$1,0),"")</f>
        <v/>
      </c>
      <c r="O25" s="16" t="str">
        <f>IFERROR(VLOOKUP(K25,'2024-2025'!#REF!,'Frais joueurs'!O$1,0),"")</f>
        <v/>
      </c>
      <c r="P25" s="9" t="str">
        <f>IFERROR(VLOOKUP(K25,'2024-2025'!#REF!,'Frais joueurs'!P$1,0),"")</f>
        <v/>
      </c>
      <c r="Q25" s="9" t="str">
        <f>IFERROR(VLOOKUP(K25,'2024-2025'!#REF!,'Frais joueurs'!Q$1,0),"")</f>
        <v/>
      </c>
      <c r="R25" s="9" t="str">
        <f>IFERROR(VLOOKUP(K25,'2024-2025'!#REF!,'Frais joueurs'!R$1,0),"")</f>
        <v/>
      </c>
      <c r="S25" s="10" t="str">
        <f>IFERROR(VLOOKUP(K25,'2024-2025'!#REF!,'Frais joueurs'!S$1,0),"")</f>
        <v/>
      </c>
      <c r="U25" s="1" t="str">
        <f t="shared" si="9"/>
        <v>José R2</v>
      </c>
      <c r="V25" s="22" t="str">
        <f>IFERROR(VLOOKUP(U25,'2024-2025'!#REF!,'Frais joueurs'!V$1,0),"")</f>
        <v/>
      </c>
      <c r="W25" s="15" t="str">
        <f>IFERROR(VLOOKUP(U25,'2024-2025'!#REF!,'Frais joueurs'!W$1,0),"")</f>
        <v/>
      </c>
      <c r="X25" s="16" t="str">
        <f>IFERROR(VLOOKUP(U25,'2024-2025'!#REF!,'Frais joueurs'!X$1,0),"")</f>
        <v/>
      </c>
      <c r="Y25" s="16" t="str">
        <f>IFERROR(VLOOKUP(U25,'2024-2025'!#REF!,'Frais joueurs'!Y$1,0),"")</f>
        <v/>
      </c>
      <c r="Z25" s="9" t="str">
        <f>IFERROR(VLOOKUP(U25,'2024-2025'!#REF!,'Frais joueurs'!Z$1,0),"")</f>
        <v/>
      </c>
      <c r="AA25" s="9" t="str">
        <f>IFERROR(VLOOKUP(U25,'2024-2025'!#REF!,'Frais joueurs'!AA$1,0),"")</f>
        <v/>
      </c>
      <c r="AB25" s="9" t="str">
        <f>IFERROR(VLOOKUP(U25,'2024-2025'!#REF!,'Frais joueurs'!AB$1,0),"")</f>
        <v/>
      </c>
      <c r="AC25" s="10" t="str">
        <f>IFERROR(VLOOKUP(U25,'2024-2025'!#REF!,'Frais joueurs'!AC$1,0),"")</f>
        <v/>
      </c>
      <c r="AE25" s="1" t="str">
        <f t="shared" si="10"/>
        <v>Matthieu2</v>
      </c>
      <c r="AF25" s="22" t="str">
        <f>IFERROR(VLOOKUP(AE25,'2024-2025'!#REF!,'Frais joueurs'!AF$1,0),"")</f>
        <v/>
      </c>
      <c r="AG25" s="15" t="str">
        <f>IFERROR(VLOOKUP(AE25,'2024-2025'!#REF!,'Frais joueurs'!AG$1,0),"")</f>
        <v/>
      </c>
      <c r="AH25" s="16" t="str">
        <f>IFERROR(VLOOKUP(AE25,'2024-2025'!#REF!,'Frais joueurs'!AH$1,0),"")</f>
        <v/>
      </c>
      <c r="AI25" s="16" t="str">
        <f>IFERROR(VLOOKUP(AE25,'2024-2025'!#REF!,'Frais joueurs'!AI$1,0),"")</f>
        <v/>
      </c>
      <c r="AJ25" s="9" t="str">
        <f>IFERROR(VLOOKUP(AE25,'2024-2025'!#REF!,'Frais joueurs'!AJ$1,0),"")</f>
        <v/>
      </c>
      <c r="AK25" s="9" t="str">
        <f>IFERROR(VLOOKUP(AE25,'2024-2025'!#REF!,'Frais joueurs'!AK$1,0),"")</f>
        <v/>
      </c>
      <c r="AL25" s="9" t="str">
        <f>IFERROR(VLOOKUP(AE25,'2024-2025'!#REF!,'Frais joueurs'!AL$1,0),"")</f>
        <v/>
      </c>
      <c r="AM25" s="10" t="str">
        <f>IFERROR(VLOOKUP(AE25,'2024-2025'!#REF!,'Frais joueurs'!AM$1,0),"")</f>
        <v/>
      </c>
      <c r="AO25" s="1" t="str">
        <f t="shared" si="11"/>
        <v>Nathan LG2</v>
      </c>
      <c r="AP25" s="22" t="str">
        <f>IFERROR(VLOOKUP(AO25,'2024-2025'!#REF!,'Frais joueurs'!AP$1,0),"")</f>
        <v/>
      </c>
      <c r="AQ25" s="15" t="str">
        <f>IFERROR(VLOOKUP(AO25,'2024-2025'!#REF!,'Frais joueurs'!AQ$1,0),"")</f>
        <v/>
      </c>
      <c r="AR25" s="16" t="str">
        <f>IFERROR(VLOOKUP(AO25,'2024-2025'!#REF!,'Frais joueurs'!AR$1,0),"")</f>
        <v/>
      </c>
      <c r="AS25" s="16" t="str">
        <f>IFERROR(VLOOKUP(AO25,'2024-2025'!#REF!,'Frais joueurs'!AS$1,0),"")</f>
        <v/>
      </c>
      <c r="AT25" s="9" t="str">
        <f>IFERROR(VLOOKUP(AO25,'2024-2025'!#REF!,'Frais joueurs'!AT$1,0),"")</f>
        <v/>
      </c>
      <c r="AU25" s="9" t="str">
        <f>IFERROR(VLOOKUP(AO25,'2024-2025'!#REF!,'Frais joueurs'!AU$1,0),"")</f>
        <v/>
      </c>
      <c r="AV25" s="9" t="str">
        <f>IFERROR(VLOOKUP(AO25,'2024-2025'!#REF!,'Frais joueurs'!AV$1,0),"")</f>
        <v/>
      </c>
      <c r="AW25" s="10" t="str">
        <f>IFERROR(VLOOKUP(AO25,'2024-2025'!#REF!,'Frais joueurs'!AW$1,0),"")</f>
        <v/>
      </c>
      <c r="AY25" s="1" t="str">
        <f t="shared" si="12"/>
        <v>Pascal2</v>
      </c>
      <c r="AZ25" s="22" t="str">
        <f>IFERROR(VLOOKUP(AY25,'2024-2025'!#REF!,'Frais joueurs'!AZ$1,0),"")</f>
        <v/>
      </c>
      <c r="BA25" s="15" t="str">
        <f>IFERROR(VLOOKUP(AY25,'2024-2025'!#REF!,'Frais joueurs'!BA$1,0),"")</f>
        <v/>
      </c>
      <c r="BB25" s="16" t="str">
        <f>IFERROR(VLOOKUP(AY25,'2024-2025'!#REF!,'Frais joueurs'!BB$1,0),"")</f>
        <v/>
      </c>
      <c r="BC25" s="16" t="str">
        <f>IFERROR(VLOOKUP(AY25,'2024-2025'!#REF!,'Frais joueurs'!BC$1,0),"")</f>
        <v/>
      </c>
      <c r="BD25" s="9" t="str">
        <f>IFERROR(VLOOKUP(AY25,'2024-2025'!#REF!,'Frais joueurs'!BD$1,0),"")</f>
        <v/>
      </c>
      <c r="BE25" s="9" t="str">
        <f>IFERROR(VLOOKUP(AY25,'2024-2025'!#REF!,'Frais joueurs'!BE$1,0),"")</f>
        <v/>
      </c>
      <c r="BF25" s="9" t="str">
        <f>IFERROR(VLOOKUP(AY25,'2024-2025'!#REF!,'Frais joueurs'!BF$1,0),"")</f>
        <v/>
      </c>
      <c r="BG25" s="10" t="str">
        <f>IFERROR(VLOOKUP(AY25,'2024-2025'!#REF!,'Frais joueurs'!BG$1,0),"")</f>
        <v/>
      </c>
      <c r="BI25" s="1" t="str">
        <f t="shared" si="13"/>
        <v>Walter2</v>
      </c>
      <c r="BJ25" s="22" t="str">
        <f>IFERROR(VLOOKUP(BI25,'2024-2025'!#REF!,'Frais joueurs'!BJ$1,0),"")</f>
        <v/>
      </c>
      <c r="BK25" s="15" t="str">
        <f>IFERROR(VLOOKUP(BI25,'2024-2025'!#REF!,'Frais joueurs'!BK$1,0),"")</f>
        <v/>
      </c>
      <c r="BL25" s="16" t="str">
        <f>IFERROR(VLOOKUP(BI25,'2024-2025'!#REF!,'Frais joueurs'!BL$1,0),"")</f>
        <v/>
      </c>
      <c r="BM25" s="16" t="str">
        <f>IFERROR(VLOOKUP(BI25,'2024-2025'!#REF!,'Frais joueurs'!BM$1,0),"")</f>
        <v/>
      </c>
      <c r="BN25" s="9" t="str">
        <f>IFERROR(VLOOKUP(BI25,'2024-2025'!#REF!,'Frais joueurs'!BN$1,0),"")</f>
        <v/>
      </c>
      <c r="BO25" s="9" t="str">
        <f>IFERROR(VLOOKUP(BI25,'2024-2025'!#REF!,'Frais joueurs'!BO$1,0),"")</f>
        <v/>
      </c>
      <c r="BP25" s="9" t="str">
        <f>IFERROR(VLOOKUP(BI25,'2024-2025'!#REF!,'Frais joueurs'!BP$1,0),"")</f>
        <v/>
      </c>
      <c r="BQ25" s="10" t="str">
        <f>IFERROR(VLOOKUP(BI25,'2024-2025'!#REF!,'Frais joueurs'!BQ$1,0),"")</f>
        <v/>
      </c>
    </row>
    <row r="26" spans="1:69" ht="16.5" customHeight="1" x14ac:dyDescent="0.25">
      <c r="A26" s="1" t="str">
        <f t="shared" si="7"/>
        <v>Christian3</v>
      </c>
      <c r="B26" s="22" t="str">
        <f>IFERROR(VLOOKUP(A26,'2024-2025'!#REF!,'Frais joueurs'!B$1,0),"")</f>
        <v/>
      </c>
      <c r="C26" s="15" t="str">
        <f>IFERROR(VLOOKUP(A26,'2024-2025'!#REF!,'Frais joueurs'!C$1,0),"")</f>
        <v/>
      </c>
      <c r="D26" s="16" t="str">
        <f>IFERROR(VLOOKUP(A26,'2024-2025'!#REF!,'Frais joueurs'!D$1,0),"")</f>
        <v/>
      </c>
      <c r="E26" s="16" t="str">
        <f>IFERROR(VLOOKUP(A26,'2024-2025'!#REF!,'Frais joueurs'!E$1,0),"")</f>
        <v/>
      </c>
      <c r="F26" s="9" t="str">
        <f>IFERROR(VLOOKUP(A26,'2024-2025'!#REF!,'Frais joueurs'!F$1,0),"")</f>
        <v/>
      </c>
      <c r="G26" s="9" t="str">
        <f>IFERROR(VLOOKUP(A26,'2024-2025'!#REF!,'Frais joueurs'!G$1,0),"")</f>
        <v/>
      </c>
      <c r="H26" s="9" t="str">
        <f>IFERROR(VLOOKUP(A26,'2024-2025'!#REF!,'Frais joueurs'!H$1,0),"")</f>
        <v/>
      </c>
      <c r="I26" s="10" t="str">
        <f>IFERROR(VLOOKUP(A26,'2024-2025'!#REF!,'Frais joueurs'!I$1,0),"")</f>
        <v/>
      </c>
      <c r="K26" s="1" t="str">
        <f t="shared" si="8"/>
        <v>Herve3</v>
      </c>
      <c r="L26" s="22" t="str">
        <f>IFERROR(VLOOKUP(K26,'2024-2025'!#REF!,'Frais joueurs'!L$1,0),"")</f>
        <v/>
      </c>
      <c r="M26" s="15" t="str">
        <f>IFERROR(VLOOKUP(K26,'2024-2025'!#REF!,'Frais joueurs'!M$1,0),"")</f>
        <v/>
      </c>
      <c r="N26" s="16" t="str">
        <f>IFERROR(VLOOKUP(K26,'2024-2025'!#REF!,'Frais joueurs'!N$1,0),"")</f>
        <v/>
      </c>
      <c r="O26" s="16" t="str">
        <f>IFERROR(VLOOKUP(K26,'2024-2025'!#REF!,'Frais joueurs'!O$1,0),"")</f>
        <v/>
      </c>
      <c r="P26" s="9" t="str">
        <f>IFERROR(VLOOKUP(K26,'2024-2025'!#REF!,'Frais joueurs'!P$1,0),"")</f>
        <v/>
      </c>
      <c r="Q26" s="9" t="str">
        <f>IFERROR(VLOOKUP(K26,'2024-2025'!#REF!,'Frais joueurs'!Q$1,0),"")</f>
        <v/>
      </c>
      <c r="R26" s="9" t="str">
        <f>IFERROR(VLOOKUP(K26,'2024-2025'!#REF!,'Frais joueurs'!R$1,0),"")</f>
        <v/>
      </c>
      <c r="S26" s="10" t="str">
        <f>IFERROR(VLOOKUP(K26,'2024-2025'!#REF!,'Frais joueurs'!S$1,0),"")</f>
        <v/>
      </c>
      <c r="U26" s="1" t="str">
        <f t="shared" si="9"/>
        <v>José R3</v>
      </c>
      <c r="V26" s="22" t="str">
        <f>IFERROR(VLOOKUP(U26,'2024-2025'!#REF!,'Frais joueurs'!V$1,0),"")</f>
        <v/>
      </c>
      <c r="W26" s="15" t="str">
        <f>IFERROR(VLOOKUP(U26,'2024-2025'!#REF!,'Frais joueurs'!W$1,0),"")</f>
        <v/>
      </c>
      <c r="X26" s="16" t="str">
        <f>IFERROR(VLOOKUP(U26,'2024-2025'!#REF!,'Frais joueurs'!X$1,0),"")</f>
        <v/>
      </c>
      <c r="Y26" s="16" t="str">
        <f>IFERROR(VLOOKUP(U26,'2024-2025'!#REF!,'Frais joueurs'!Y$1,0),"")</f>
        <v/>
      </c>
      <c r="Z26" s="9" t="str">
        <f>IFERROR(VLOOKUP(U26,'2024-2025'!#REF!,'Frais joueurs'!Z$1,0),"")</f>
        <v/>
      </c>
      <c r="AA26" s="9" t="str">
        <f>IFERROR(VLOOKUP(U26,'2024-2025'!#REF!,'Frais joueurs'!AA$1,0),"")</f>
        <v/>
      </c>
      <c r="AB26" s="9" t="str">
        <f>IFERROR(VLOOKUP(U26,'2024-2025'!#REF!,'Frais joueurs'!AB$1,0),"")</f>
        <v/>
      </c>
      <c r="AC26" s="10" t="str">
        <f>IFERROR(VLOOKUP(U26,'2024-2025'!#REF!,'Frais joueurs'!AC$1,0),"")</f>
        <v/>
      </c>
      <c r="AE26" s="1" t="str">
        <f t="shared" si="10"/>
        <v>Matthieu3</v>
      </c>
      <c r="AF26" s="22" t="str">
        <f>IFERROR(VLOOKUP(AE26,'2024-2025'!#REF!,'Frais joueurs'!AF$1,0),"")</f>
        <v/>
      </c>
      <c r="AG26" s="15" t="str">
        <f>IFERROR(VLOOKUP(AE26,'2024-2025'!#REF!,'Frais joueurs'!AG$1,0),"")</f>
        <v/>
      </c>
      <c r="AH26" s="16" t="str">
        <f>IFERROR(VLOOKUP(AE26,'2024-2025'!#REF!,'Frais joueurs'!AH$1,0),"")</f>
        <v/>
      </c>
      <c r="AI26" s="16" t="str">
        <f>IFERROR(VLOOKUP(AE26,'2024-2025'!#REF!,'Frais joueurs'!AI$1,0),"")</f>
        <v/>
      </c>
      <c r="AJ26" s="9" t="str">
        <f>IFERROR(VLOOKUP(AE26,'2024-2025'!#REF!,'Frais joueurs'!AJ$1,0),"")</f>
        <v/>
      </c>
      <c r="AK26" s="9" t="str">
        <f>IFERROR(VLOOKUP(AE26,'2024-2025'!#REF!,'Frais joueurs'!AK$1,0),"")</f>
        <v/>
      </c>
      <c r="AL26" s="9" t="str">
        <f>IFERROR(VLOOKUP(AE26,'2024-2025'!#REF!,'Frais joueurs'!AL$1,0),"")</f>
        <v/>
      </c>
      <c r="AM26" s="10" t="str">
        <f>IFERROR(VLOOKUP(AE26,'2024-2025'!#REF!,'Frais joueurs'!AM$1,0),"")</f>
        <v/>
      </c>
      <c r="AO26" s="1" t="str">
        <f t="shared" si="11"/>
        <v>Nathan LG3</v>
      </c>
      <c r="AP26" s="22" t="str">
        <f>IFERROR(VLOOKUP(AO26,'2024-2025'!#REF!,'Frais joueurs'!AP$1,0),"")</f>
        <v/>
      </c>
      <c r="AQ26" s="15" t="str">
        <f>IFERROR(VLOOKUP(AO26,'2024-2025'!#REF!,'Frais joueurs'!AQ$1,0),"")</f>
        <v/>
      </c>
      <c r="AR26" s="16" t="str">
        <f>IFERROR(VLOOKUP(AO26,'2024-2025'!#REF!,'Frais joueurs'!AR$1,0),"")</f>
        <v/>
      </c>
      <c r="AS26" s="16" t="str">
        <f>IFERROR(VLOOKUP(AO26,'2024-2025'!#REF!,'Frais joueurs'!AS$1,0),"")</f>
        <v/>
      </c>
      <c r="AT26" s="9" t="str">
        <f>IFERROR(VLOOKUP(AO26,'2024-2025'!#REF!,'Frais joueurs'!AT$1,0),"")</f>
        <v/>
      </c>
      <c r="AU26" s="9" t="str">
        <f>IFERROR(VLOOKUP(AO26,'2024-2025'!#REF!,'Frais joueurs'!AU$1,0),"")</f>
        <v/>
      </c>
      <c r="AV26" s="9" t="str">
        <f>IFERROR(VLOOKUP(AO26,'2024-2025'!#REF!,'Frais joueurs'!AV$1,0),"")</f>
        <v/>
      </c>
      <c r="AW26" s="10" t="str">
        <f>IFERROR(VLOOKUP(AO26,'2024-2025'!#REF!,'Frais joueurs'!AW$1,0),"")</f>
        <v/>
      </c>
      <c r="AY26" s="1" t="str">
        <f t="shared" si="12"/>
        <v>Pascal3</v>
      </c>
      <c r="AZ26" s="22" t="str">
        <f>IFERROR(VLOOKUP(AY26,'2024-2025'!#REF!,'Frais joueurs'!AZ$1,0),"")</f>
        <v/>
      </c>
      <c r="BA26" s="15" t="str">
        <f>IFERROR(VLOOKUP(AY26,'2024-2025'!#REF!,'Frais joueurs'!BA$1,0),"")</f>
        <v/>
      </c>
      <c r="BB26" s="16" t="str">
        <f>IFERROR(VLOOKUP(AY26,'2024-2025'!#REF!,'Frais joueurs'!BB$1,0),"")</f>
        <v/>
      </c>
      <c r="BC26" s="16" t="str">
        <f>IFERROR(VLOOKUP(AY26,'2024-2025'!#REF!,'Frais joueurs'!BC$1,0),"")</f>
        <v/>
      </c>
      <c r="BD26" s="9" t="str">
        <f>IFERROR(VLOOKUP(AY26,'2024-2025'!#REF!,'Frais joueurs'!BD$1,0),"")</f>
        <v/>
      </c>
      <c r="BE26" s="9" t="str">
        <f>IFERROR(VLOOKUP(AY26,'2024-2025'!#REF!,'Frais joueurs'!BE$1,0),"")</f>
        <v/>
      </c>
      <c r="BF26" s="9" t="str">
        <f>IFERROR(VLOOKUP(AY26,'2024-2025'!#REF!,'Frais joueurs'!BF$1,0),"")</f>
        <v/>
      </c>
      <c r="BG26" s="10" t="str">
        <f>IFERROR(VLOOKUP(AY26,'2024-2025'!#REF!,'Frais joueurs'!BG$1,0),"")</f>
        <v/>
      </c>
      <c r="BI26" s="1" t="str">
        <f t="shared" si="13"/>
        <v>Walter3</v>
      </c>
      <c r="BJ26" s="22" t="str">
        <f>IFERROR(VLOOKUP(BI26,'2024-2025'!#REF!,'Frais joueurs'!BJ$1,0),"")</f>
        <v/>
      </c>
      <c r="BK26" s="15" t="str">
        <f>IFERROR(VLOOKUP(BI26,'2024-2025'!#REF!,'Frais joueurs'!BK$1,0),"")</f>
        <v/>
      </c>
      <c r="BL26" s="16" t="str">
        <f>IFERROR(VLOOKUP(BI26,'2024-2025'!#REF!,'Frais joueurs'!BL$1,0),"")</f>
        <v/>
      </c>
      <c r="BM26" s="16" t="str">
        <f>IFERROR(VLOOKUP(BI26,'2024-2025'!#REF!,'Frais joueurs'!BM$1,0),"")</f>
        <v/>
      </c>
      <c r="BN26" s="9" t="str">
        <f>IFERROR(VLOOKUP(BI26,'2024-2025'!#REF!,'Frais joueurs'!BN$1,0),"")</f>
        <v/>
      </c>
      <c r="BO26" s="9" t="str">
        <f>IFERROR(VLOOKUP(BI26,'2024-2025'!#REF!,'Frais joueurs'!BO$1,0),"")</f>
        <v/>
      </c>
      <c r="BP26" s="9" t="str">
        <f>IFERROR(VLOOKUP(BI26,'2024-2025'!#REF!,'Frais joueurs'!BP$1,0),"")</f>
        <v/>
      </c>
      <c r="BQ26" s="10" t="str">
        <f>IFERROR(VLOOKUP(BI26,'2024-2025'!#REF!,'Frais joueurs'!BQ$1,0),"")</f>
        <v/>
      </c>
    </row>
    <row r="27" spans="1:69" ht="16.5" customHeight="1" x14ac:dyDescent="0.25">
      <c r="A27" s="1" t="str">
        <f t="shared" si="7"/>
        <v>Christian4</v>
      </c>
      <c r="B27" s="22" t="str">
        <f>IFERROR(VLOOKUP(A27,'2024-2025'!#REF!,'Frais joueurs'!B$1,0),"")</f>
        <v/>
      </c>
      <c r="C27" s="15" t="str">
        <f>IFERROR(VLOOKUP(A27,'2024-2025'!#REF!,'Frais joueurs'!C$1,0),"")</f>
        <v/>
      </c>
      <c r="D27" s="16" t="str">
        <f>IFERROR(VLOOKUP(A27,'2024-2025'!#REF!,'Frais joueurs'!D$1,0),"")</f>
        <v/>
      </c>
      <c r="E27" s="16" t="str">
        <f>IFERROR(VLOOKUP(A27,'2024-2025'!#REF!,'Frais joueurs'!E$1,0),"")</f>
        <v/>
      </c>
      <c r="F27" s="9" t="str">
        <f>IFERROR(VLOOKUP(A27,'2024-2025'!#REF!,'Frais joueurs'!F$1,0),"")</f>
        <v/>
      </c>
      <c r="G27" s="9" t="str">
        <f>IFERROR(VLOOKUP(A27,'2024-2025'!#REF!,'Frais joueurs'!G$1,0),"")</f>
        <v/>
      </c>
      <c r="H27" s="9" t="str">
        <f>IFERROR(VLOOKUP(A27,'2024-2025'!#REF!,'Frais joueurs'!H$1,0),"")</f>
        <v/>
      </c>
      <c r="I27" s="10" t="str">
        <f>IFERROR(VLOOKUP(A27,'2024-2025'!#REF!,'Frais joueurs'!I$1,0),"")</f>
        <v/>
      </c>
      <c r="K27" s="1" t="str">
        <f t="shared" si="8"/>
        <v>Herve4</v>
      </c>
      <c r="L27" s="22" t="str">
        <f>IFERROR(VLOOKUP(K27,'2024-2025'!#REF!,'Frais joueurs'!L$1,0),"")</f>
        <v/>
      </c>
      <c r="M27" s="15" t="str">
        <f>IFERROR(VLOOKUP(K27,'2024-2025'!#REF!,'Frais joueurs'!M$1,0),"")</f>
        <v/>
      </c>
      <c r="N27" s="16" t="str">
        <f>IFERROR(VLOOKUP(K27,'2024-2025'!#REF!,'Frais joueurs'!N$1,0),"")</f>
        <v/>
      </c>
      <c r="O27" s="16" t="str">
        <f>IFERROR(VLOOKUP(K27,'2024-2025'!#REF!,'Frais joueurs'!O$1,0),"")</f>
        <v/>
      </c>
      <c r="P27" s="9" t="str">
        <f>IFERROR(VLOOKUP(K27,'2024-2025'!#REF!,'Frais joueurs'!P$1,0),"")</f>
        <v/>
      </c>
      <c r="Q27" s="9" t="str">
        <f>IFERROR(VLOOKUP(K27,'2024-2025'!#REF!,'Frais joueurs'!Q$1,0),"")</f>
        <v/>
      </c>
      <c r="R27" s="9" t="str">
        <f>IFERROR(VLOOKUP(K27,'2024-2025'!#REF!,'Frais joueurs'!R$1,0),"")</f>
        <v/>
      </c>
      <c r="S27" s="10" t="str">
        <f>IFERROR(VLOOKUP(K27,'2024-2025'!#REF!,'Frais joueurs'!S$1,0),"")</f>
        <v/>
      </c>
      <c r="U27" s="1" t="str">
        <f t="shared" si="9"/>
        <v>José R4</v>
      </c>
      <c r="V27" s="22" t="str">
        <f>IFERROR(VLOOKUP(U27,'2024-2025'!#REF!,'Frais joueurs'!V$1,0),"")</f>
        <v/>
      </c>
      <c r="W27" s="15" t="str">
        <f>IFERROR(VLOOKUP(U27,'2024-2025'!#REF!,'Frais joueurs'!W$1,0),"")</f>
        <v/>
      </c>
      <c r="X27" s="16" t="str">
        <f>IFERROR(VLOOKUP(U27,'2024-2025'!#REF!,'Frais joueurs'!X$1,0),"")</f>
        <v/>
      </c>
      <c r="Y27" s="16" t="str">
        <f>IFERROR(VLOOKUP(U27,'2024-2025'!#REF!,'Frais joueurs'!Y$1,0),"")</f>
        <v/>
      </c>
      <c r="Z27" s="9" t="str">
        <f>IFERROR(VLOOKUP(U27,'2024-2025'!#REF!,'Frais joueurs'!Z$1,0),"")</f>
        <v/>
      </c>
      <c r="AA27" s="9" t="str">
        <f>IFERROR(VLOOKUP(U27,'2024-2025'!#REF!,'Frais joueurs'!AA$1,0),"")</f>
        <v/>
      </c>
      <c r="AB27" s="9" t="str">
        <f>IFERROR(VLOOKUP(U27,'2024-2025'!#REF!,'Frais joueurs'!AB$1,0),"")</f>
        <v/>
      </c>
      <c r="AC27" s="10" t="str">
        <f>IFERROR(VLOOKUP(U27,'2024-2025'!#REF!,'Frais joueurs'!AC$1,0),"")</f>
        <v/>
      </c>
      <c r="AE27" s="1" t="str">
        <f t="shared" si="10"/>
        <v>Matthieu4</v>
      </c>
      <c r="AF27" s="22" t="str">
        <f>IFERROR(VLOOKUP(AE27,'2024-2025'!#REF!,'Frais joueurs'!AF$1,0),"")</f>
        <v/>
      </c>
      <c r="AG27" s="15" t="str">
        <f>IFERROR(VLOOKUP(AE27,'2024-2025'!#REF!,'Frais joueurs'!AG$1,0),"")</f>
        <v/>
      </c>
      <c r="AH27" s="16" t="str">
        <f>IFERROR(VLOOKUP(AE27,'2024-2025'!#REF!,'Frais joueurs'!AH$1,0),"")</f>
        <v/>
      </c>
      <c r="AI27" s="16" t="str">
        <f>IFERROR(VLOOKUP(AE27,'2024-2025'!#REF!,'Frais joueurs'!AI$1,0),"")</f>
        <v/>
      </c>
      <c r="AJ27" s="9" t="str">
        <f>IFERROR(VLOOKUP(AE27,'2024-2025'!#REF!,'Frais joueurs'!AJ$1,0),"")</f>
        <v/>
      </c>
      <c r="AK27" s="9" t="str">
        <f>IFERROR(VLOOKUP(AE27,'2024-2025'!#REF!,'Frais joueurs'!AK$1,0),"")</f>
        <v/>
      </c>
      <c r="AL27" s="9" t="str">
        <f>IFERROR(VLOOKUP(AE27,'2024-2025'!#REF!,'Frais joueurs'!AL$1,0),"")</f>
        <v/>
      </c>
      <c r="AM27" s="10" t="str">
        <f>IFERROR(VLOOKUP(AE27,'2024-2025'!#REF!,'Frais joueurs'!AM$1,0),"")</f>
        <v/>
      </c>
      <c r="AO27" s="1" t="str">
        <f t="shared" si="11"/>
        <v>Nathan LG4</v>
      </c>
      <c r="AP27" s="22" t="str">
        <f>IFERROR(VLOOKUP(AO27,'2024-2025'!#REF!,'Frais joueurs'!AP$1,0),"")</f>
        <v/>
      </c>
      <c r="AQ27" s="15" t="str">
        <f>IFERROR(VLOOKUP(AO27,'2024-2025'!#REF!,'Frais joueurs'!AQ$1,0),"")</f>
        <v/>
      </c>
      <c r="AR27" s="16" t="str">
        <f>IFERROR(VLOOKUP(AO27,'2024-2025'!#REF!,'Frais joueurs'!AR$1,0),"")</f>
        <v/>
      </c>
      <c r="AS27" s="16" t="str">
        <f>IFERROR(VLOOKUP(AO27,'2024-2025'!#REF!,'Frais joueurs'!AS$1,0),"")</f>
        <v/>
      </c>
      <c r="AT27" s="9" t="str">
        <f>IFERROR(VLOOKUP(AO27,'2024-2025'!#REF!,'Frais joueurs'!AT$1,0),"")</f>
        <v/>
      </c>
      <c r="AU27" s="9" t="str">
        <f>IFERROR(VLOOKUP(AO27,'2024-2025'!#REF!,'Frais joueurs'!AU$1,0),"")</f>
        <v/>
      </c>
      <c r="AV27" s="9" t="str">
        <f>IFERROR(VLOOKUP(AO27,'2024-2025'!#REF!,'Frais joueurs'!AV$1,0),"")</f>
        <v/>
      </c>
      <c r="AW27" s="10" t="str">
        <f>IFERROR(VLOOKUP(AO27,'2024-2025'!#REF!,'Frais joueurs'!AW$1,0),"")</f>
        <v/>
      </c>
      <c r="AY27" s="1" t="str">
        <f t="shared" si="12"/>
        <v>Pascal4</v>
      </c>
      <c r="AZ27" s="22" t="str">
        <f>IFERROR(VLOOKUP(AY27,'2024-2025'!#REF!,'Frais joueurs'!AZ$1,0),"")</f>
        <v/>
      </c>
      <c r="BA27" s="15" t="str">
        <f>IFERROR(VLOOKUP(AY27,'2024-2025'!#REF!,'Frais joueurs'!BA$1,0),"")</f>
        <v/>
      </c>
      <c r="BB27" s="16" t="str">
        <f>IFERROR(VLOOKUP(AY27,'2024-2025'!#REF!,'Frais joueurs'!BB$1,0),"")</f>
        <v/>
      </c>
      <c r="BC27" s="16" t="str">
        <f>IFERROR(VLOOKUP(AY27,'2024-2025'!#REF!,'Frais joueurs'!BC$1,0),"")</f>
        <v/>
      </c>
      <c r="BD27" s="9" t="str">
        <f>IFERROR(VLOOKUP(AY27,'2024-2025'!#REF!,'Frais joueurs'!BD$1,0),"")</f>
        <v/>
      </c>
      <c r="BE27" s="9" t="str">
        <f>IFERROR(VLOOKUP(AY27,'2024-2025'!#REF!,'Frais joueurs'!BE$1,0),"")</f>
        <v/>
      </c>
      <c r="BF27" s="9" t="str">
        <f>IFERROR(VLOOKUP(AY27,'2024-2025'!#REF!,'Frais joueurs'!BF$1,0),"")</f>
        <v/>
      </c>
      <c r="BG27" s="10" t="str">
        <f>IFERROR(VLOOKUP(AY27,'2024-2025'!#REF!,'Frais joueurs'!BG$1,0),"")</f>
        <v/>
      </c>
      <c r="BI27" s="1" t="str">
        <f t="shared" si="13"/>
        <v>Walter4</v>
      </c>
      <c r="BJ27" s="22" t="str">
        <f>IFERROR(VLOOKUP(BI27,'2024-2025'!#REF!,'Frais joueurs'!BJ$1,0),"")</f>
        <v/>
      </c>
      <c r="BK27" s="15" t="str">
        <f>IFERROR(VLOOKUP(BI27,'2024-2025'!#REF!,'Frais joueurs'!BK$1,0),"")</f>
        <v/>
      </c>
      <c r="BL27" s="16" t="str">
        <f>IFERROR(VLOOKUP(BI27,'2024-2025'!#REF!,'Frais joueurs'!BL$1,0),"")</f>
        <v/>
      </c>
      <c r="BM27" s="16" t="str">
        <f>IFERROR(VLOOKUP(BI27,'2024-2025'!#REF!,'Frais joueurs'!BM$1,0),"")</f>
        <v/>
      </c>
      <c r="BN27" s="9" t="str">
        <f>IFERROR(VLOOKUP(BI27,'2024-2025'!#REF!,'Frais joueurs'!BN$1,0),"")</f>
        <v/>
      </c>
      <c r="BO27" s="9" t="str">
        <f>IFERROR(VLOOKUP(BI27,'2024-2025'!#REF!,'Frais joueurs'!BO$1,0),"")</f>
        <v/>
      </c>
      <c r="BP27" s="9" t="str">
        <f>IFERROR(VLOOKUP(BI27,'2024-2025'!#REF!,'Frais joueurs'!BP$1,0),"")</f>
        <v/>
      </c>
      <c r="BQ27" s="10" t="str">
        <f>IFERROR(VLOOKUP(BI27,'2024-2025'!#REF!,'Frais joueurs'!BQ$1,0),"")</f>
        <v/>
      </c>
    </row>
    <row r="28" spans="1:69" ht="16.5" customHeight="1" x14ac:dyDescent="0.25">
      <c r="A28" s="1" t="str">
        <f t="shared" si="7"/>
        <v>Christian5</v>
      </c>
      <c r="B28" s="22" t="str">
        <f>IFERROR(VLOOKUP(A28,'2024-2025'!#REF!,'Frais joueurs'!B$1,0),"")</f>
        <v/>
      </c>
      <c r="C28" s="15" t="str">
        <f>IFERROR(VLOOKUP(A28,'2024-2025'!#REF!,'Frais joueurs'!C$1,0),"")</f>
        <v/>
      </c>
      <c r="D28" s="16" t="str">
        <f>IFERROR(VLOOKUP(A28,'2024-2025'!#REF!,'Frais joueurs'!D$1,0),"")</f>
        <v/>
      </c>
      <c r="E28" s="16" t="str">
        <f>IFERROR(VLOOKUP(A28,'2024-2025'!#REF!,'Frais joueurs'!E$1,0),"")</f>
        <v/>
      </c>
      <c r="F28" s="9" t="str">
        <f>IFERROR(VLOOKUP(A28,'2024-2025'!#REF!,'Frais joueurs'!F$1,0),"")</f>
        <v/>
      </c>
      <c r="G28" s="9" t="str">
        <f>IFERROR(VLOOKUP(A28,'2024-2025'!#REF!,'Frais joueurs'!G$1,0),"")</f>
        <v/>
      </c>
      <c r="H28" s="9" t="str">
        <f>IFERROR(VLOOKUP(A28,'2024-2025'!#REF!,'Frais joueurs'!H$1,0),"")</f>
        <v/>
      </c>
      <c r="I28" s="10" t="str">
        <f>IFERROR(VLOOKUP(A28,'2024-2025'!#REF!,'Frais joueurs'!I$1,0),"")</f>
        <v/>
      </c>
      <c r="K28" s="1" t="str">
        <f t="shared" si="8"/>
        <v>Herve5</v>
      </c>
      <c r="L28" s="22" t="str">
        <f>IFERROR(VLOOKUP(K28,'2024-2025'!#REF!,'Frais joueurs'!L$1,0),"")</f>
        <v/>
      </c>
      <c r="M28" s="15" t="str">
        <f>IFERROR(VLOOKUP(K28,'2024-2025'!#REF!,'Frais joueurs'!M$1,0),"")</f>
        <v/>
      </c>
      <c r="N28" s="16" t="str">
        <f>IFERROR(VLOOKUP(K28,'2024-2025'!#REF!,'Frais joueurs'!N$1,0),"")</f>
        <v/>
      </c>
      <c r="O28" s="16" t="str">
        <f>IFERROR(VLOOKUP(K28,'2024-2025'!#REF!,'Frais joueurs'!O$1,0),"")</f>
        <v/>
      </c>
      <c r="P28" s="9" t="str">
        <f>IFERROR(VLOOKUP(K28,'2024-2025'!#REF!,'Frais joueurs'!P$1,0),"")</f>
        <v/>
      </c>
      <c r="Q28" s="9" t="str">
        <f>IFERROR(VLOOKUP(K28,'2024-2025'!#REF!,'Frais joueurs'!Q$1,0),"")</f>
        <v/>
      </c>
      <c r="R28" s="9" t="str">
        <f>IFERROR(VLOOKUP(K28,'2024-2025'!#REF!,'Frais joueurs'!R$1,0),"")</f>
        <v/>
      </c>
      <c r="S28" s="10" t="str">
        <f>IFERROR(VLOOKUP(K28,'2024-2025'!#REF!,'Frais joueurs'!S$1,0),"")</f>
        <v/>
      </c>
      <c r="U28" s="1" t="str">
        <f t="shared" si="9"/>
        <v>José R5</v>
      </c>
      <c r="V28" s="22" t="str">
        <f>IFERROR(VLOOKUP(U28,'2024-2025'!#REF!,'Frais joueurs'!V$1,0),"")</f>
        <v/>
      </c>
      <c r="W28" s="15" t="str">
        <f>IFERROR(VLOOKUP(U28,'2024-2025'!#REF!,'Frais joueurs'!W$1,0),"")</f>
        <v/>
      </c>
      <c r="X28" s="16" t="str">
        <f>IFERROR(VLOOKUP(U28,'2024-2025'!#REF!,'Frais joueurs'!X$1,0),"")</f>
        <v/>
      </c>
      <c r="Y28" s="16" t="str">
        <f>IFERROR(VLOOKUP(U28,'2024-2025'!#REF!,'Frais joueurs'!Y$1,0),"")</f>
        <v/>
      </c>
      <c r="Z28" s="9" t="str">
        <f>IFERROR(VLOOKUP(U28,'2024-2025'!#REF!,'Frais joueurs'!Z$1,0),"")</f>
        <v/>
      </c>
      <c r="AA28" s="9" t="str">
        <f>IFERROR(VLOOKUP(U28,'2024-2025'!#REF!,'Frais joueurs'!AA$1,0),"")</f>
        <v/>
      </c>
      <c r="AB28" s="9" t="str">
        <f>IFERROR(VLOOKUP(U28,'2024-2025'!#REF!,'Frais joueurs'!AB$1,0),"")</f>
        <v/>
      </c>
      <c r="AC28" s="10" t="str">
        <f>IFERROR(VLOOKUP(U28,'2024-2025'!#REF!,'Frais joueurs'!AC$1,0),"")</f>
        <v/>
      </c>
      <c r="AE28" s="1" t="str">
        <f t="shared" si="10"/>
        <v>Matthieu5</v>
      </c>
      <c r="AF28" s="22" t="str">
        <f>IFERROR(VLOOKUP(AE28,'2024-2025'!#REF!,'Frais joueurs'!AF$1,0),"")</f>
        <v/>
      </c>
      <c r="AG28" s="15" t="str">
        <f>IFERROR(VLOOKUP(AE28,'2024-2025'!#REF!,'Frais joueurs'!AG$1,0),"")</f>
        <v/>
      </c>
      <c r="AH28" s="16" t="str">
        <f>IFERROR(VLOOKUP(AE28,'2024-2025'!#REF!,'Frais joueurs'!AH$1,0),"")</f>
        <v/>
      </c>
      <c r="AI28" s="16" t="str">
        <f>IFERROR(VLOOKUP(AE28,'2024-2025'!#REF!,'Frais joueurs'!AI$1,0),"")</f>
        <v/>
      </c>
      <c r="AJ28" s="9" t="str">
        <f>IFERROR(VLOOKUP(AE28,'2024-2025'!#REF!,'Frais joueurs'!AJ$1,0),"")</f>
        <v/>
      </c>
      <c r="AK28" s="9" t="str">
        <f>IFERROR(VLOOKUP(AE28,'2024-2025'!#REF!,'Frais joueurs'!AK$1,0),"")</f>
        <v/>
      </c>
      <c r="AL28" s="9" t="str">
        <f>IFERROR(VLOOKUP(AE28,'2024-2025'!#REF!,'Frais joueurs'!AL$1,0),"")</f>
        <v/>
      </c>
      <c r="AM28" s="10" t="str">
        <f>IFERROR(VLOOKUP(AE28,'2024-2025'!#REF!,'Frais joueurs'!AM$1,0),"")</f>
        <v/>
      </c>
      <c r="AO28" s="1" t="str">
        <f t="shared" si="11"/>
        <v>Nathan LG5</v>
      </c>
      <c r="AP28" s="22" t="str">
        <f>IFERROR(VLOOKUP(AO28,'2024-2025'!#REF!,'Frais joueurs'!AP$1,0),"")</f>
        <v/>
      </c>
      <c r="AQ28" s="15" t="str">
        <f>IFERROR(VLOOKUP(AO28,'2024-2025'!#REF!,'Frais joueurs'!AQ$1,0),"")</f>
        <v/>
      </c>
      <c r="AR28" s="16" t="str">
        <f>IFERROR(VLOOKUP(AO28,'2024-2025'!#REF!,'Frais joueurs'!AR$1,0),"")</f>
        <v/>
      </c>
      <c r="AS28" s="16" t="str">
        <f>IFERROR(VLOOKUP(AO28,'2024-2025'!#REF!,'Frais joueurs'!AS$1,0),"")</f>
        <v/>
      </c>
      <c r="AT28" s="9" t="str">
        <f>IFERROR(VLOOKUP(AO28,'2024-2025'!#REF!,'Frais joueurs'!AT$1,0),"")</f>
        <v/>
      </c>
      <c r="AU28" s="9" t="str">
        <f>IFERROR(VLOOKUP(AO28,'2024-2025'!#REF!,'Frais joueurs'!AU$1,0),"")</f>
        <v/>
      </c>
      <c r="AV28" s="9" t="str">
        <f>IFERROR(VLOOKUP(AO28,'2024-2025'!#REF!,'Frais joueurs'!AV$1,0),"")</f>
        <v/>
      </c>
      <c r="AW28" s="10" t="str">
        <f>IFERROR(VLOOKUP(AO28,'2024-2025'!#REF!,'Frais joueurs'!AW$1,0),"")</f>
        <v/>
      </c>
      <c r="AY28" s="1" t="str">
        <f t="shared" si="12"/>
        <v>Pascal5</v>
      </c>
      <c r="AZ28" s="22" t="str">
        <f>IFERROR(VLOOKUP(AY28,'2024-2025'!#REF!,'Frais joueurs'!AZ$1,0),"")</f>
        <v/>
      </c>
      <c r="BA28" s="15" t="str">
        <f>IFERROR(VLOOKUP(AY28,'2024-2025'!#REF!,'Frais joueurs'!BA$1,0),"")</f>
        <v/>
      </c>
      <c r="BB28" s="16" t="str">
        <f>IFERROR(VLOOKUP(AY28,'2024-2025'!#REF!,'Frais joueurs'!BB$1,0),"")</f>
        <v/>
      </c>
      <c r="BC28" s="16" t="str">
        <f>IFERROR(VLOOKUP(AY28,'2024-2025'!#REF!,'Frais joueurs'!BC$1,0),"")</f>
        <v/>
      </c>
      <c r="BD28" s="9" t="str">
        <f>IFERROR(VLOOKUP(AY28,'2024-2025'!#REF!,'Frais joueurs'!BD$1,0),"")</f>
        <v/>
      </c>
      <c r="BE28" s="9" t="str">
        <f>IFERROR(VLOOKUP(AY28,'2024-2025'!#REF!,'Frais joueurs'!BE$1,0),"")</f>
        <v/>
      </c>
      <c r="BF28" s="9" t="str">
        <f>IFERROR(VLOOKUP(AY28,'2024-2025'!#REF!,'Frais joueurs'!BF$1,0),"")</f>
        <v/>
      </c>
      <c r="BG28" s="10" t="str">
        <f>IFERROR(VLOOKUP(AY28,'2024-2025'!#REF!,'Frais joueurs'!BG$1,0),"")</f>
        <v/>
      </c>
      <c r="BI28" s="1" t="str">
        <f t="shared" si="13"/>
        <v>Walter5</v>
      </c>
      <c r="BJ28" s="22" t="str">
        <f>IFERROR(VLOOKUP(BI28,'2024-2025'!#REF!,'Frais joueurs'!BJ$1,0),"")</f>
        <v/>
      </c>
      <c r="BK28" s="15" t="str">
        <f>IFERROR(VLOOKUP(BI28,'2024-2025'!#REF!,'Frais joueurs'!BK$1,0),"")</f>
        <v/>
      </c>
      <c r="BL28" s="16" t="str">
        <f>IFERROR(VLOOKUP(BI28,'2024-2025'!#REF!,'Frais joueurs'!BL$1,0),"")</f>
        <v/>
      </c>
      <c r="BM28" s="16" t="str">
        <f>IFERROR(VLOOKUP(BI28,'2024-2025'!#REF!,'Frais joueurs'!BM$1,0),"")</f>
        <v/>
      </c>
      <c r="BN28" s="9" t="str">
        <f>IFERROR(VLOOKUP(BI28,'2024-2025'!#REF!,'Frais joueurs'!BN$1,0),"")</f>
        <v/>
      </c>
      <c r="BO28" s="9" t="str">
        <f>IFERROR(VLOOKUP(BI28,'2024-2025'!#REF!,'Frais joueurs'!BO$1,0),"")</f>
        <v/>
      </c>
      <c r="BP28" s="9" t="str">
        <f>IFERROR(VLOOKUP(BI28,'2024-2025'!#REF!,'Frais joueurs'!BP$1,0),"")</f>
        <v/>
      </c>
      <c r="BQ28" s="10" t="str">
        <f>IFERROR(VLOOKUP(BI28,'2024-2025'!#REF!,'Frais joueurs'!BQ$1,0),"")</f>
        <v/>
      </c>
    </row>
    <row r="29" spans="1:69" ht="16.5" customHeight="1" x14ac:dyDescent="0.25">
      <c r="A29" s="1" t="str">
        <f t="shared" si="7"/>
        <v>Christian6</v>
      </c>
      <c r="B29" s="22" t="str">
        <f>IFERROR(VLOOKUP(A29,'2024-2025'!#REF!,'Frais joueurs'!B$1,0),"")</f>
        <v/>
      </c>
      <c r="C29" s="15" t="str">
        <f>IFERROR(VLOOKUP(A29,'2024-2025'!#REF!,'Frais joueurs'!C$1,0),"")</f>
        <v/>
      </c>
      <c r="D29" s="16" t="str">
        <f>IFERROR(VLOOKUP(A29,'2024-2025'!#REF!,'Frais joueurs'!D$1,0),"")</f>
        <v/>
      </c>
      <c r="E29" s="16" t="str">
        <f>IFERROR(VLOOKUP(A29,'2024-2025'!#REF!,'Frais joueurs'!E$1,0),"")</f>
        <v/>
      </c>
      <c r="F29" s="9" t="str">
        <f>IFERROR(VLOOKUP(A29,'2024-2025'!#REF!,'Frais joueurs'!F$1,0),"")</f>
        <v/>
      </c>
      <c r="G29" s="9" t="str">
        <f>IFERROR(VLOOKUP(A29,'2024-2025'!#REF!,'Frais joueurs'!G$1,0),"")</f>
        <v/>
      </c>
      <c r="H29" s="9" t="str">
        <f>IFERROR(VLOOKUP(A29,'2024-2025'!#REF!,'Frais joueurs'!H$1,0),"")</f>
        <v/>
      </c>
      <c r="I29" s="10" t="str">
        <f>IFERROR(VLOOKUP(A29,'2024-2025'!#REF!,'Frais joueurs'!I$1,0),"")</f>
        <v/>
      </c>
      <c r="K29" s="1" t="str">
        <f t="shared" si="8"/>
        <v>Herve6</v>
      </c>
      <c r="L29" s="22" t="str">
        <f>IFERROR(VLOOKUP(K29,'2024-2025'!#REF!,'Frais joueurs'!L$1,0),"")</f>
        <v/>
      </c>
      <c r="M29" s="15" t="str">
        <f>IFERROR(VLOOKUP(K29,'2024-2025'!#REF!,'Frais joueurs'!M$1,0),"")</f>
        <v/>
      </c>
      <c r="N29" s="16" t="str">
        <f>IFERROR(VLOOKUP(K29,'2024-2025'!#REF!,'Frais joueurs'!N$1,0),"")</f>
        <v/>
      </c>
      <c r="O29" s="16" t="str">
        <f>IFERROR(VLOOKUP(K29,'2024-2025'!#REF!,'Frais joueurs'!O$1,0),"")</f>
        <v/>
      </c>
      <c r="P29" s="9" t="str">
        <f>IFERROR(VLOOKUP(K29,'2024-2025'!#REF!,'Frais joueurs'!P$1,0),"")</f>
        <v/>
      </c>
      <c r="Q29" s="9" t="str">
        <f>IFERROR(VLOOKUP(K29,'2024-2025'!#REF!,'Frais joueurs'!Q$1,0),"")</f>
        <v/>
      </c>
      <c r="R29" s="9" t="str">
        <f>IFERROR(VLOOKUP(K29,'2024-2025'!#REF!,'Frais joueurs'!R$1,0),"")</f>
        <v/>
      </c>
      <c r="S29" s="10" t="str">
        <f>IFERROR(VLOOKUP(K29,'2024-2025'!#REF!,'Frais joueurs'!S$1,0),"")</f>
        <v/>
      </c>
      <c r="U29" s="1" t="str">
        <f t="shared" si="9"/>
        <v>José R6</v>
      </c>
      <c r="V29" s="22" t="str">
        <f>IFERROR(VLOOKUP(U29,'2024-2025'!#REF!,'Frais joueurs'!V$1,0),"")</f>
        <v/>
      </c>
      <c r="W29" s="15" t="str">
        <f>IFERROR(VLOOKUP(U29,'2024-2025'!#REF!,'Frais joueurs'!W$1,0),"")</f>
        <v/>
      </c>
      <c r="X29" s="16" t="str">
        <f>IFERROR(VLOOKUP(U29,'2024-2025'!#REF!,'Frais joueurs'!X$1,0),"")</f>
        <v/>
      </c>
      <c r="Y29" s="16" t="str">
        <f>IFERROR(VLOOKUP(U29,'2024-2025'!#REF!,'Frais joueurs'!Y$1,0),"")</f>
        <v/>
      </c>
      <c r="Z29" s="9" t="str">
        <f>IFERROR(VLOOKUP(U29,'2024-2025'!#REF!,'Frais joueurs'!Z$1,0),"")</f>
        <v/>
      </c>
      <c r="AA29" s="9" t="str">
        <f>IFERROR(VLOOKUP(U29,'2024-2025'!#REF!,'Frais joueurs'!AA$1,0),"")</f>
        <v/>
      </c>
      <c r="AB29" s="9" t="str">
        <f>IFERROR(VLOOKUP(U29,'2024-2025'!#REF!,'Frais joueurs'!AB$1,0),"")</f>
        <v/>
      </c>
      <c r="AC29" s="10" t="str">
        <f>IFERROR(VLOOKUP(U29,'2024-2025'!#REF!,'Frais joueurs'!AC$1,0),"")</f>
        <v/>
      </c>
      <c r="AE29" s="1" t="str">
        <f t="shared" si="10"/>
        <v>Matthieu6</v>
      </c>
      <c r="AF29" s="22" t="str">
        <f>IFERROR(VLOOKUP(AE29,'2024-2025'!#REF!,'Frais joueurs'!AF$1,0),"")</f>
        <v/>
      </c>
      <c r="AG29" s="15" t="str">
        <f>IFERROR(VLOOKUP(AE29,'2024-2025'!#REF!,'Frais joueurs'!AG$1,0),"")</f>
        <v/>
      </c>
      <c r="AH29" s="16" t="str">
        <f>IFERROR(VLOOKUP(AE29,'2024-2025'!#REF!,'Frais joueurs'!AH$1,0),"")</f>
        <v/>
      </c>
      <c r="AI29" s="16" t="str">
        <f>IFERROR(VLOOKUP(AE29,'2024-2025'!#REF!,'Frais joueurs'!AI$1,0),"")</f>
        <v/>
      </c>
      <c r="AJ29" s="9" t="str">
        <f>IFERROR(VLOOKUP(AE29,'2024-2025'!#REF!,'Frais joueurs'!AJ$1,0),"")</f>
        <v/>
      </c>
      <c r="AK29" s="9" t="str">
        <f>IFERROR(VLOOKUP(AE29,'2024-2025'!#REF!,'Frais joueurs'!AK$1,0),"")</f>
        <v/>
      </c>
      <c r="AL29" s="9" t="str">
        <f>IFERROR(VLOOKUP(AE29,'2024-2025'!#REF!,'Frais joueurs'!AL$1,0),"")</f>
        <v/>
      </c>
      <c r="AM29" s="10" t="str">
        <f>IFERROR(VLOOKUP(AE29,'2024-2025'!#REF!,'Frais joueurs'!AM$1,0),"")</f>
        <v/>
      </c>
      <c r="AO29" s="1" t="str">
        <f t="shared" si="11"/>
        <v>Nathan LG6</v>
      </c>
      <c r="AP29" s="22" t="str">
        <f>IFERROR(VLOOKUP(AO29,'2024-2025'!#REF!,'Frais joueurs'!AP$1,0),"")</f>
        <v/>
      </c>
      <c r="AQ29" s="15" t="str">
        <f>IFERROR(VLOOKUP(AO29,'2024-2025'!#REF!,'Frais joueurs'!AQ$1,0),"")</f>
        <v/>
      </c>
      <c r="AR29" s="16" t="str">
        <f>IFERROR(VLOOKUP(AO29,'2024-2025'!#REF!,'Frais joueurs'!AR$1,0),"")</f>
        <v/>
      </c>
      <c r="AS29" s="16" t="str">
        <f>IFERROR(VLOOKUP(AO29,'2024-2025'!#REF!,'Frais joueurs'!AS$1,0),"")</f>
        <v/>
      </c>
      <c r="AT29" s="9" t="str">
        <f>IFERROR(VLOOKUP(AO29,'2024-2025'!#REF!,'Frais joueurs'!AT$1,0),"")</f>
        <v/>
      </c>
      <c r="AU29" s="9" t="str">
        <f>IFERROR(VLOOKUP(AO29,'2024-2025'!#REF!,'Frais joueurs'!AU$1,0),"")</f>
        <v/>
      </c>
      <c r="AV29" s="9" t="str">
        <f>IFERROR(VLOOKUP(AO29,'2024-2025'!#REF!,'Frais joueurs'!AV$1,0),"")</f>
        <v/>
      </c>
      <c r="AW29" s="10" t="str">
        <f>IFERROR(VLOOKUP(AO29,'2024-2025'!#REF!,'Frais joueurs'!AW$1,0),"")</f>
        <v/>
      </c>
      <c r="AY29" s="1" t="str">
        <f t="shared" si="12"/>
        <v>Pascal6</v>
      </c>
      <c r="AZ29" s="22" t="str">
        <f>IFERROR(VLOOKUP(AY29,'2024-2025'!#REF!,'Frais joueurs'!AZ$1,0),"")</f>
        <v/>
      </c>
      <c r="BA29" s="15" t="str">
        <f>IFERROR(VLOOKUP(AY29,'2024-2025'!#REF!,'Frais joueurs'!BA$1,0),"")</f>
        <v/>
      </c>
      <c r="BB29" s="16" t="str">
        <f>IFERROR(VLOOKUP(AY29,'2024-2025'!#REF!,'Frais joueurs'!BB$1,0),"")</f>
        <v/>
      </c>
      <c r="BC29" s="16" t="str">
        <f>IFERROR(VLOOKUP(AY29,'2024-2025'!#REF!,'Frais joueurs'!BC$1,0),"")</f>
        <v/>
      </c>
      <c r="BD29" s="9" t="str">
        <f>IFERROR(VLOOKUP(AY29,'2024-2025'!#REF!,'Frais joueurs'!BD$1,0),"")</f>
        <v/>
      </c>
      <c r="BE29" s="9" t="str">
        <f>IFERROR(VLOOKUP(AY29,'2024-2025'!#REF!,'Frais joueurs'!BE$1,0),"")</f>
        <v/>
      </c>
      <c r="BF29" s="9" t="str">
        <f>IFERROR(VLOOKUP(AY29,'2024-2025'!#REF!,'Frais joueurs'!BF$1,0),"")</f>
        <v/>
      </c>
      <c r="BG29" s="10" t="str">
        <f>IFERROR(VLOOKUP(AY29,'2024-2025'!#REF!,'Frais joueurs'!BG$1,0),"")</f>
        <v/>
      </c>
      <c r="BI29" s="1" t="str">
        <f t="shared" si="13"/>
        <v>Walter6</v>
      </c>
      <c r="BJ29" s="22" t="str">
        <f>IFERROR(VLOOKUP(BI29,'2024-2025'!#REF!,'Frais joueurs'!BJ$1,0),"")</f>
        <v/>
      </c>
      <c r="BK29" s="15" t="str">
        <f>IFERROR(VLOOKUP(BI29,'2024-2025'!#REF!,'Frais joueurs'!BK$1,0),"")</f>
        <v/>
      </c>
      <c r="BL29" s="16" t="str">
        <f>IFERROR(VLOOKUP(BI29,'2024-2025'!#REF!,'Frais joueurs'!BL$1,0),"")</f>
        <v/>
      </c>
      <c r="BM29" s="16" t="str">
        <f>IFERROR(VLOOKUP(BI29,'2024-2025'!#REF!,'Frais joueurs'!BM$1,0),"")</f>
        <v/>
      </c>
      <c r="BN29" s="9" t="str">
        <f>IFERROR(VLOOKUP(BI29,'2024-2025'!#REF!,'Frais joueurs'!BN$1,0),"")</f>
        <v/>
      </c>
      <c r="BO29" s="9" t="str">
        <f>IFERROR(VLOOKUP(BI29,'2024-2025'!#REF!,'Frais joueurs'!BO$1,0),"")</f>
        <v/>
      </c>
      <c r="BP29" s="9" t="str">
        <f>IFERROR(VLOOKUP(BI29,'2024-2025'!#REF!,'Frais joueurs'!BP$1,0),"")</f>
        <v/>
      </c>
      <c r="BQ29" s="10" t="str">
        <f>IFERROR(VLOOKUP(BI29,'2024-2025'!#REF!,'Frais joueurs'!BQ$1,0),"")</f>
        <v/>
      </c>
    </row>
    <row r="30" spans="1:69" ht="16.5" customHeight="1" x14ac:dyDescent="0.25">
      <c r="A30" s="1" t="str">
        <f t="shared" si="7"/>
        <v>Christian7</v>
      </c>
      <c r="B30" s="22" t="str">
        <f>IFERROR(VLOOKUP(A30,'2024-2025'!#REF!,'Frais joueurs'!B$1,0),"")</f>
        <v/>
      </c>
      <c r="C30" s="15" t="str">
        <f>IFERROR(VLOOKUP(A30,'2024-2025'!#REF!,'Frais joueurs'!C$1,0),"")</f>
        <v/>
      </c>
      <c r="D30" s="16" t="str">
        <f>IFERROR(VLOOKUP(A30,'2024-2025'!#REF!,'Frais joueurs'!D$1,0),"")</f>
        <v/>
      </c>
      <c r="E30" s="16" t="str">
        <f>IFERROR(VLOOKUP(A30,'2024-2025'!#REF!,'Frais joueurs'!E$1,0),"")</f>
        <v/>
      </c>
      <c r="F30" s="9" t="str">
        <f>IFERROR(VLOOKUP(A30,'2024-2025'!#REF!,'Frais joueurs'!F$1,0),"")</f>
        <v/>
      </c>
      <c r="G30" s="9" t="str">
        <f>IFERROR(VLOOKUP(A30,'2024-2025'!#REF!,'Frais joueurs'!G$1,0),"")</f>
        <v/>
      </c>
      <c r="H30" s="9" t="str">
        <f>IFERROR(VLOOKUP(A30,'2024-2025'!#REF!,'Frais joueurs'!H$1,0),"")</f>
        <v/>
      </c>
      <c r="I30" s="10" t="str">
        <f>IFERROR(VLOOKUP(A30,'2024-2025'!#REF!,'Frais joueurs'!I$1,0),"")</f>
        <v/>
      </c>
      <c r="K30" s="1" t="str">
        <f t="shared" si="8"/>
        <v>Herve7</v>
      </c>
      <c r="L30" s="22" t="str">
        <f>IFERROR(VLOOKUP(K30,'2024-2025'!#REF!,'Frais joueurs'!L$1,0),"")</f>
        <v/>
      </c>
      <c r="M30" s="15" t="str">
        <f>IFERROR(VLOOKUP(K30,'2024-2025'!#REF!,'Frais joueurs'!M$1,0),"")</f>
        <v/>
      </c>
      <c r="N30" s="16" t="str">
        <f>IFERROR(VLOOKUP(K30,'2024-2025'!#REF!,'Frais joueurs'!N$1,0),"")</f>
        <v/>
      </c>
      <c r="O30" s="16" t="str">
        <f>IFERROR(VLOOKUP(K30,'2024-2025'!#REF!,'Frais joueurs'!O$1,0),"")</f>
        <v/>
      </c>
      <c r="P30" s="9" t="str">
        <f>IFERROR(VLOOKUP(K30,'2024-2025'!#REF!,'Frais joueurs'!P$1,0),"")</f>
        <v/>
      </c>
      <c r="Q30" s="9" t="str">
        <f>IFERROR(VLOOKUP(K30,'2024-2025'!#REF!,'Frais joueurs'!Q$1,0),"")</f>
        <v/>
      </c>
      <c r="R30" s="9" t="str">
        <f>IFERROR(VLOOKUP(K30,'2024-2025'!#REF!,'Frais joueurs'!R$1,0),"")</f>
        <v/>
      </c>
      <c r="S30" s="10" t="str">
        <f>IFERROR(VLOOKUP(K30,'2024-2025'!#REF!,'Frais joueurs'!S$1,0),"")</f>
        <v/>
      </c>
      <c r="U30" s="1" t="str">
        <f t="shared" si="9"/>
        <v>José R7</v>
      </c>
      <c r="V30" s="22" t="str">
        <f>IFERROR(VLOOKUP(U30,'2024-2025'!#REF!,'Frais joueurs'!V$1,0),"")</f>
        <v/>
      </c>
      <c r="W30" s="15" t="str">
        <f>IFERROR(VLOOKUP(U30,'2024-2025'!#REF!,'Frais joueurs'!W$1,0),"")</f>
        <v/>
      </c>
      <c r="X30" s="16" t="str">
        <f>IFERROR(VLOOKUP(U30,'2024-2025'!#REF!,'Frais joueurs'!X$1,0),"")</f>
        <v/>
      </c>
      <c r="Y30" s="16" t="str">
        <f>IFERROR(VLOOKUP(U30,'2024-2025'!#REF!,'Frais joueurs'!Y$1,0),"")</f>
        <v/>
      </c>
      <c r="Z30" s="9" t="str">
        <f>IFERROR(VLOOKUP(U30,'2024-2025'!#REF!,'Frais joueurs'!Z$1,0),"")</f>
        <v/>
      </c>
      <c r="AA30" s="9" t="str">
        <f>IFERROR(VLOOKUP(U30,'2024-2025'!#REF!,'Frais joueurs'!AA$1,0),"")</f>
        <v/>
      </c>
      <c r="AB30" s="9" t="str">
        <f>IFERROR(VLOOKUP(U30,'2024-2025'!#REF!,'Frais joueurs'!AB$1,0),"")</f>
        <v/>
      </c>
      <c r="AC30" s="10" t="str">
        <f>IFERROR(VLOOKUP(U30,'2024-2025'!#REF!,'Frais joueurs'!AC$1,0),"")</f>
        <v/>
      </c>
      <c r="AE30" s="1" t="str">
        <f t="shared" si="10"/>
        <v>Matthieu7</v>
      </c>
      <c r="AF30" s="22" t="str">
        <f>IFERROR(VLOOKUP(AE30,'2024-2025'!#REF!,'Frais joueurs'!AF$1,0),"")</f>
        <v/>
      </c>
      <c r="AG30" s="15" t="str">
        <f>IFERROR(VLOOKUP(AE30,'2024-2025'!#REF!,'Frais joueurs'!AG$1,0),"")</f>
        <v/>
      </c>
      <c r="AH30" s="16" t="str">
        <f>IFERROR(VLOOKUP(AE30,'2024-2025'!#REF!,'Frais joueurs'!AH$1,0),"")</f>
        <v/>
      </c>
      <c r="AI30" s="16" t="str">
        <f>IFERROR(VLOOKUP(AE30,'2024-2025'!#REF!,'Frais joueurs'!AI$1,0),"")</f>
        <v/>
      </c>
      <c r="AJ30" s="9" t="str">
        <f>IFERROR(VLOOKUP(AE30,'2024-2025'!#REF!,'Frais joueurs'!AJ$1,0),"")</f>
        <v/>
      </c>
      <c r="AK30" s="9" t="str">
        <f>IFERROR(VLOOKUP(AE30,'2024-2025'!#REF!,'Frais joueurs'!AK$1,0),"")</f>
        <v/>
      </c>
      <c r="AL30" s="9" t="str">
        <f>IFERROR(VLOOKUP(AE30,'2024-2025'!#REF!,'Frais joueurs'!AL$1,0),"")</f>
        <v/>
      </c>
      <c r="AM30" s="10" t="str">
        <f>IFERROR(VLOOKUP(AE30,'2024-2025'!#REF!,'Frais joueurs'!AM$1,0),"")</f>
        <v/>
      </c>
      <c r="AO30" s="1" t="str">
        <f t="shared" si="11"/>
        <v>Nathan LG7</v>
      </c>
      <c r="AP30" s="22" t="str">
        <f>IFERROR(VLOOKUP(AO30,'2024-2025'!#REF!,'Frais joueurs'!AP$1,0),"")</f>
        <v/>
      </c>
      <c r="AQ30" s="15" t="str">
        <f>IFERROR(VLOOKUP(AO30,'2024-2025'!#REF!,'Frais joueurs'!AQ$1,0),"")</f>
        <v/>
      </c>
      <c r="AR30" s="16" t="str">
        <f>IFERROR(VLOOKUP(AO30,'2024-2025'!#REF!,'Frais joueurs'!AR$1,0),"")</f>
        <v/>
      </c>
      <c r="AS30" s="16" t="str">
        <f>IFERROR(VLOOKUP(AO30,'2024-2025'!#REF!,'Frais joueurs'!AS$1,0),"")</f>
        <v/>
      </c>
      <c r="AT30" s="9" t="str">
        <f>IFERROR(VLOOKUP(AO30,'2024-2025'!#REF!,'Frais joueurs'!AT$1,0),"")</f>
        <v/>
      </c>
      <c r="AU30" s="9" t="str">
        <f>IFERROR(VLOOKUP(AO30,'2024-2025'!#REF!,'Frais joueurs'!AU$1,0),"")</f>
        <v/>
      </c>
      <c r="AV30" s="9" t="str">
        <f>IFERROR(VLOOKUP(AO30,'2024-2025'!#REF!,'Frais joueurs'!AV$1,0),"")</f>
        <v/>
      </c>
      <c r="AW30" s="10" t="str">
        <f>IFERROR(VLOOKUP(AO30,'2024-2025'!#REF!,'Frais joueurs'!AW$1,0),"")</f>
        <v/>
      </c>
      <c r="AY30" s="1" t="str">
        <f t="shared" si="12"/>
        <v>Pascal7</v>
      </c>
      <c r="AZ30" s="22" t="str">
        <f>IFERROR(VLOOKUP(AY30,'2024-2025'!#REF!,'Frais joueurs'!AZ$1,0),"")</f>
        <v/>
      </c>
      <c r="BA30" s="15" t="str">
        <f>IFERROR(VLOOKUP(AY30,'2024-2025'!#REF!,'Frais joueurs'!BA$1,0),"")</f>
        <v/>
      </c>
      <c r="BB30" s="16" t="str">
        <f>IFERROR(VLOOKUP(AY30,'2024-2025'!#REF!,'Frais joueurs'!BB$1,0),"")</f>
        <v/>
      </c>
      <c r="BC30" s="16" t="str">
        <f>IFERROR(VLOOKUP(AY30,'2024-2025'!#REF!,'Frais joueurs'!BC$1,0),"")</f>
        <v/>
      </c>
      <c r="BD30" s="9" t="str">
        <f>IFERROR(VLOOKUP(AY30,'2024-2025'!#REF!,'Frais joueurs'!BD$1,0),"")</f>
        <v/>
      </c>
      <c r="BE30" s="9" t="str">
        <f>IFERROR(VLOOKUP(AY30,'2024-2025'!#REF!,'Frais joueurs'!BE$1,0),"")</f>
        <v/>
      </c>
      <c r="BF30" s="9" t="str">
        <f>IFERROR(VLOOKUP(AY30,'2024-2025'!#REF!,'Frais joueurs'!BF$1,0),"")</f>
        <v/>
      </c>
      <c r="BG30" s="10" t="str">
        <f>IFERROR(VLOOKUP(AY30,'2024-2025'!#REF!,'Frais joueurs'!BG$1,0),"")</f>
        <v/>
      </c>
      <c r="BI30" s="1" t="str">
        <f t="shared" si="13"/>
        <v>Walter7</v>
      </c>
      <c r="BJ30" s="22" t="str">
        <f>IFERROR(VLOOKUP(BI30,'2024-2025'!#REF!,'Frais joueurs'!BJ$1,0),"")</f>
        <v/>
      </c>
      <c r="BK30" s="15" t="str">
        <f>IFERROR(VLOOKUP(BI30,'2024-2025'!#REF!,'Frais joueurs'!BK$1,0),"")</f>
        <v/>
      </c>
      <c r="BL30" s="16" t="str">
        <f>IFERROR(VLOOKUP(BI30,'2024-2025'!#REF!,'Frais joueurs'!BL$1,0),"")</f>
        <v/>
      </c>
      <c r="BM30" s="16" t="str">
        <f>IFERROR(VLOOKUP(BI30,'2024-2025'!#REF!,'Frais joueurs'!BM$1,0),"")</f>
        <v/>
      </c>
      <c r="BN30" s="9" t="str">
        <f>IFERROR(VLOOKUP(BI30,'2024-2025'!#REF!,'Frais joueurs'!BN$1,0),"")</f>
        <v/>
      </c>
      <c r="BO30" s="9" t="str">
        <f>IFERROR(VLOOKUP(BI30,'2024-2025'!#REF!,'Frais joueurs'!BO$1,0),"")</f>
        <v/>
      </c>
      <c r="BP30" s="9" t="str">
        <f>IFERROR(VLOOKUP(BI30,'2024-2025'!#REF!,'Frais joueurs'!BP$1,0),"")</f>
        <v/>
      </c>
      <c r="BQ30" s="10" t="str">
        <f>IFERROR(VLOOKUP(BI30,'2024-2025'!#REF!,'Frais joueurs'!BQ$1,0),"")</f>
        <v/>
      </c>
    </row>
    <row r="31" spans="1:69" ht="16.5" customHeight="1" x14ac:dyDescent="0.25">
      <c r="A31" s="1" t="str">
        <f t="shared" si="7"/>
        <v>Christian8</v>
      </c>
      <c r="B31" s="22" t="str">
        <f>IFERROR(VLOOKUP(A31,'2024-2025'!#REF!,'Frais joueurs'!B$1,0),"")</f>
        <v/>
      </c>
      <c r="C31" s="15" t="str">
        <f>IFERROR(VLOOKUP(A31,'2024-2025'!#REF!,'Frais joueurs'!C$1,0),"")</f>
        <v/>
      </c>
      <c r="D31" s="16" t="str">
        <f>IFERROR(VLOOKUP(A31,'2024-2025'!#REF!,'Frais joueurs'!D$1,0),"")</f>
        <v/>
      </c>
      <c r="E31" s="16" t="str">
        <f>IFERROR(VLOOKUP(A31,'2024-2025'!#REF!,'Frais joueurs'!E$1,0),"")</f>
        <v/>
      </c>
      <c r="F31" s="9" t="str">
        <f>IFERROR(VLOOKUP(A31,'2024-2025'!#REF!,'Frais joueurs'!F$1,0),"")</f>
        <v/>
      </c>
      <c r="G31" s="9" t="str">
        <f>IFERROR(VLOOKUP(A31,'2024-2025'!#REF!,'Frais joueurs'!G$1,0),"")</f>
        <v/>
      </c>
      <c r="H31" s="9" t="str">
        <f>IFERROR(VLOOKUP(A31,'2024-2025'!#REF!,'Frais joueurs'!H$1,0),"")</f>
        <v/>
      </c>
      <c r="I31" s="10" t="str">
        <f>IFERROR(VLOOKUP(A31,'2024-2025'!#REF!,'Frais joueurs'!I$1,0),"")</f>
        <v/>
      </c>
      <c r="K31" s="1" t="str">
        <f t="shared" si="8"/>
        <v>Herve8</v>
      </c>
      <c r="L31" s="22" t="str">
        <f>IFERROR(VLOOKUP(K31,'2024-2025'!#REF!,'Frais joueurs'!L$1,0),"")</f>
        <v/>
      </c>
      <c r="M31" s="15" t="str">
        <f>IFERROR(VLOOKUP(K31,'2024-2025'!#REF!,'Frais joueurs'!M$1,0),"")</f>
        <v/>
      </c>
      <c r="N31" s="16" t="str">
        <f>IFERROR(VLOOKUP(K31,'2024-2025'!#REF!,'Frais joueurs'!N$1,0),"")</f>
        <v/>
      </c>
      <c r="O31" s="16" t="str">
        <f>IFERROR(VLOOKUP(K31,'2024-2025'!#REF!,'Frais joueurs'!O$1,0),"")</f>
        <v/>
      </c>
      <c r="P31" s="9" t="str">
        <f>IFERROR(VLOOKUP(K31,'2024-2025'!#REF!,'Frais joueurs'!P$1,0),"")</f>
        <v/>
      </c>
      <c r="Q31" s="9" t="str">
        <f>IFERROR(VLOOKUP(K31,'2024-2025'!#REF!,'Frais joueurs'!Q$1,0),"")</f>
        <v/>
      </c>
      <c r="R31" s="9" t="str">
        <f>IFERROR(VLOOKUP(K31,'2024-2025'!#REF!,'Frais joueurs'!R$1,0),"")</f>
        <v/>
      </c>
      <c r="S31" s="10" t="str">
        <f>IFERROR(VLOOKUP(K31,'2024-2025'!#REF!,'Frais joueurs'!S$1,0),"")</f>
        <v/>
      </c>
      <c r="U31" s="1" t="str">
        <f t="shared" si="9"/>
        <v>José R8</v>
      </c>
      <c r="V31" s="22" t="str">
        <f>IFERROR(VLOOKUP(U31,'2024-2025'!#REF!,'Frais joueurs'!V$1,0),"")</f>
        <v/>
      </c>
      <c r="W31" s="15" t="str">
        <f>IFERROR(VLOOKUP(U31,'2024-2025'!#REF!,'Frais joueurs'!W$1,0),"")</f>
        <v/>
      </c>
      <c r="X31" s="16" t="str">
        <f>IFERROR(VLOOKUP(U31,'2024-2025'!#REF!,'Frais joueurs'!X$1,0),"")</f>
        <v/>
      </c>
      <c r="Y31" s="16" t="str">
        <f>IFERROR(VLOOKUP(U31,'2024-2025'!#REF!,'Frais joueurs'!Y$1,0),"")</f>
        <v/>
      </c>
      <c r="Z31" s="9" t="str">
        <f>IFERROR(VLOOKUP(U31,'2024-2025'!#REF!,'Frais joueurs'!Z$1,0),"")</f>
        <v/>
      </c>
      <c r="AA31" s="9" t="str">
        <f>IFERROR(VLOOKUP(U31,'2024-2025'!#REF!,'Frais joueurs'!AA$1,0),"")</f>
        <v/>
      </c>
      <c r="AB31" s="9" t="str">
        <f>IFERROR(VLOOKUP(U31,'2024-2025'!#REF!,'Frais joueurs'!AB$1,0),"")</f>
        <v/>
      </c>
      <c r="AC31" s="10" t="str">
        <f>IFERROR(VLOOKUP(U31,'2024-2025'!#REF!,'Frais joueurs'!AC$1,0),"")</f>
        <v/>
      </c>
      <c r="AE31" s="1" t="str">
        <f t="shared" si="10"/>
        <v>Matthieu8</v>
      </c>
      <c r="AF31" s="22" t="str">
        <f>IFERROR(VLOOKUP(AE31,'2024-2025'!#REF!,'Frais joueurs'!AF$1,0),"")</f>
        <v/>
      </c>
      <c r="AG31" s="15" t="str">
        <f>IFERROR(VLOOKUP(AE31,'2024-2025'!#REF!,'Frais joueurs'!AG$1,0),"")</f>
        <v/>
      </c>
      <c r="AH31" s="16" t="str">
        <f>IFERROR(VLOOKUP(AE31,'2024-2025'!#REF!,'Frais joueurs'!AH$1,0),"")</f>
        <v/>
      </c>
      <c r="AI31" s="16" t="str">
        <f>IFERROR(VLOOKUP(AE31,'2024-2025'!#REF!,'Frais joueurs'!AI$1,0),"")</f>
        <v/>
      </c>
      <c r="AJ31" s="9" t="str">
        <f>IFERROR(VLOOKUP(AE31,'2024-2025'!#REF!,'Frais joueurs'!AJ$1,0),"")</f>
        <v/>
      </c>
      <c r="AK31" s="9" t="str">
        <f>IFERROR(VLOOKUP(AE31,'2024-2025'!#REF!,'Frais joueurs'!AK$1,0),"")</f>
        <v/>
      </c>
      <c r="AL31" s="9" t="str">
        <f>IFERROR(VLOOKUP(AE31,'2024-2025'!#REF!,'Frais joueurs'!AL$1,0),"")</f>
        <v/>
      </c>
      <c r="AM31" s="10" t="str">
        <f>IFERROR(VLOOKUP(AE31,'2024-2025'!#REF!,'Frais joueurs'!AM$1,0),"")</f>
        <v/>
      </c>
      <c r="AO31" s="1" t="str">
        <f t="shared" si="11"/>
        <v>Nathan LG8</v>
      </c>
      <c r="AP31" s="22" t="str">
        <f>IFERROR(VLOOKUP(AO31,'2024-2025'!#REF!,'Frais joueurs'!AP$1,0),"")</f>
        <v/>
      </c>
      <c r="AQ31" s="15" t="str">
        <f>IFERROR(VLOOKUP(AO31,'2024-2025'!#REF!,'Frais joueurs'!AQ$1,0),"")</f>
        <v/>
      </c>
      <c r="AR31" s="16" t="str">
        <f>IFERROR(VLOOKUP(AO31,'2024-2025'!#REF!,'Frais joueurs'!AR$1,0),"")</f>
        <v/>
      </c>
      <c r="AS31" s="16" t="str">
        <f>IFERROR(VLOOKUP(AO31,'2024-2025'!#REF!,'Frais joueurs'!AS$1,0),"")</f>
        <v/>
      </c>
      <c r="AT31" s="9" t="str">
        <f>IFERROR(VLOOKUP(AO31,'2024-2025'!#REF!,'Frais joueurs'!AT$1,0),"")</f>
        <v/>
      </c>
      <c r="AU31" s="9" t="str">
        <f>IFERROR(VLOOKUP(AO31,'2024-2025'!#REF!,'Frais joueurs'!AU$1,0),"")</f>
        <v/>
      </c>
      <c r="AV31" s="9" t="str">
        <f>IFERROR(VLOOKUP(AO31,'2024-2025'!#REF!,'Frais joueurs'!AV$1,0),"")</f>
        <v/>
      </c>
      <c r="AW31" s="10" t="str">
        <f>IFERROR(VLOOKUP(AO31,'2024-2025'!#REF!,'Frais joueurs'!AW$1,0),"")</f>
        <v/>
      </c>
      <c r="AY31" s="1" t="str">
        <f t="shared" si="12"/>
        <v>Pascal8</v>
      </c>
      <c r="AZ31" s="22" t="str">
        <f>IFERROR(VLOOKUP(AY31,'2024-2025'!#REF!,'Frais joueurs'!AZ$1,0),"")</f>
        <v/>
      </c>
      <c r="BA31" s="15" t="str">
        <f>IFERROR(VLOOKUP(AY31,'2024-2025'!#REF!,'Frais joueurs'!BA$1,0),"")</f>
        <v/>
      </c>
      <c r="BB31" s="16" t="str">
        <f>IFERROR(VLOOKUP(AY31,'2024-2025'!#REF!,'Frais joueurs'!BB$1,0),"")</f>
        <v/>
      </c>
      <c r="BC31" s="16" t="str">
        <f>IFERROR(VLOOKUP(AY31,'2024-2025'!#REF!,'Frais joueurs'!BC$1,0),"")</f>
        <v/>
      </c>
      <c r="BD31" s="9" t="str">
        <f>IFERROR(VLOOKUP(AY31,'2024-2025'!#REF!,'Frais joueurs'!BD$1,0),"")</f>
        <v/>
      </c>
      <c r="BE31" s="9" t="str">
        <f>IFERROR(VLOOKUP(AY31,'2024-2025'!#REF!,'Frais joueurs'!BE$1,0),"")</f>
        <v/>
      </c>
      <c r="BF31" s="9" t="str">
        <f>IFERROR(VLOOKUP(AY31,'2024-2025'!#REF!,'Frais joueurs'!BF$1,0),"")</f>
        <v/>
      </c>
      <c r="BG31" s="10" t="str">
        <f>IFERROR(VLOOKUP(AY31,'2024-2025'!#REF!,'Frais joueurs'!BG$1,0),"")</f>
        <v/>
      </c>
      <c r="BI31" s="1" t="str">
        <f t="shared" si="13"/>
        <v>Walter8</v>
      </c>
      <c r="BJ31" s="22" t="str">
        <f>IFERROR(VLOOKUP(BI31,'2024-2025'!#REF!,'Frais joueurs'!BJ$1,0),"")</f>
        <v/>
      </c>
      <c r="BK31" s="15" t="str">
        <f>IFERROR(VLOOKUP(BI31,'2024-2025'!#REF!,'Frais joueurs'!BK$1,0),"")</f>
        <v/>
      </c>
      <c r="BL31" s="16" t="str">
        <f>IFERROR(VLOOKUP(BI31,'2024-2025'!#REF!,'Frais joueurs'!BL$1,0),"")</f>
        <v/>
      </c>
      <c r="BM31" s="16" t="str">
        <f>IFERROR(VLOOKUP(BI31,'2024-2025'!#REF!,'Frais joueurs'!BM$1,0),"")</f>
        <v/>
      </c>
      <c r="BN31" s="9" t="str">
        <f>IFERROR(VLOOKUP(BI31,'2024-2025'!#REF!,'Frais joueurs'!BN$1,0),"")</f>
        <v/>
      </c>
      <c r="BO31" s="9" t="str">
        <f>IFERROR(VLOOKUP(BI31,'2024-2025'!#REF!,'Frais joueurs'!BO$1,0),"")</f>
        <v/>
      </c>
      <c r="BP31" s="9" t="str">
        <f>IFERROR(VLOOKUP(BI31,'2024-2025'!#REF!,'Frais joueurs'!BP$1,0),"")</f>
        <v/>
      </c>
      <c r="BQ31" s="10" t="str">
        <f>IFERROR(VLOOKUP(BI31,'2024-2025'!#REF!,'Frais joueurs'!BQ$1,0),"")</f>
        <v/>
      </c>
    </row>
    <row r="32" spans="1:69" ht="16.5" customHeight="1" x14ac:dyDescent="0.25">
      <c r="A32" s="1" t="str">
        <f t="shared" si="7"/>
        <v>Christian9</v>
      </c>
      <c r="B32" s="22" t="str">
        <f>IFERROR(VLOOKUP(A32,'2024-2025'!#REF!,'Frais joueurs'!B$1,0),"")</f>
        <v/>
      </c>
      <c r="C32" s="15" t="str">
        <f>IFERROR(VLOOKUP(A32,'2024-2025'!#REF!,'Frais joueurs'!C$1,0),"")</f>
        <v/>
      </c>
      <c r="D32" s="16" t="str">
        <f>IFERROR(VLOOKUP(A32,'2024-2025'!#REF!,'Frais joueurs'!D$1,0),"")</f>
        <v/>
      </c>
      <c r="E32" s="16" t="str">
        <f>IFERROR(VLOOKUP(A32,'2024-2025'!#REF!,'Frais joueurs'!E$1,0),"")</f>
        <v/>
      </c>
      <c r="F32" s="9" t="str">
        <f>IFERROR(VLOOKUP(A32,'2024-2025'!#REF!,'Frais joueurs'!F$1,0),"")</f>
        <v/>
      </c>
      <c r="G32" s="9" t="str">
        <f>IFERROR(VLOOKUP(A32,'2024-2025'!#REF!,'Frais joueurs'!G$1,0),"")</f>
        <v/>
      </c>
      <c r="H32" s="9" t="str">
        <f>IFERROR(VLOOKUP(A32,'2024-2025'!#REF!,'Frais joueurs'!H$1,0),"")</f>
        <v/>
      </c>
      <c r="I32" s="10" t="str">
        <f>IFERROR(VLOOKUP(A32,'2024-2025'!#REF!,'Frais joueurs'!I$1,0),"")</f>
        <v/>
      </c>
      <c r="K32" s="1" t="str">
        <f t="shared" si="8"/>
        <v>Herve9</v>
      </c>
      <c r="L32" s="22" t="str">
        <f>IFERROR(VLOOKUP(K32,'2024-2025'!#REF!,'Frais joueurs'!L$1,0),"")</f>
        <v/>
      </c>
      <c r="M32" s="15" t="str">
        <f>IFERROR(VLOOKUP(K32,'2024-2025'!#REF!,'Frais joueurs'!M$1,0),"")</f>
        <v/>
      </c>
      <c r="N32" s="16" t="str">
        <f>IFERROR(VLOOKUP(K32,'2024-2025'!#REF!,'Frais joueurs'!N$1,0),"")</f>
        <v/>
      </c>
      <c r="O32" s="16" t="str">
        <f>IFERROR(VLOOKUP(K32,'2024-2025'!#REF!,'Frais joueurs'!O$1,0),"")</f>
        <v/>
      </c>
      <c r="P32" s="9" t="str">
        <f>IFERROR(VLOOKUP(K32,'2024-2025'!#REF!,'Frais joueurs'!P$1,0),"")</f>
        <v/>
      </c>
      <c r="Q32" s="9" t="str">
        <f>IFERROR(VLOOKUP(K32,'2024-2025'!#REF!,'Frais joueurs'!Q$1,0),"")</f>
        <v/>
      </c>
      <c r="R32" s="9" t="str">
        <f>IFERROR(VLOOKUP(K32,'2024-2025'!#REF!,'Frais joueurs'!R$1,0),"")</f>
        <v/>
      </c>
      <c r="S32" s="10" t="str">
        <f>IFERROR(VLOOKUP(K32,'2024-2025'!#REF!,'Frais joueurs'!S$1,0),"")</f>
        <v/>
      </c>
      <c r="U32" s="1" t="str">
        <f t="shared" si="9"/>
        <v>José R9</v>
      </c>
      <c r="V32" s="22" t="str">
        <f>IFERROR(VLOOKUP(U32,'2024-2025'!#REF!,'Frais joueurs'!V$1,0),"")</f>
        <v/>
      </c>
      <c r="W32" s="15" t="str">
        <f>IFERROR(VLOOKUP(U32,'2024-2025'!#REF!,'Frais joueurs'!W$1,0),"")</f>
        <v/>
      </c>
      <c r="X32" s="16" t="str">
        <f>IFERROR(VLOOKUP(U32,'2024-2025'!#REF!,'Frais joueurs'!X$1,0),"")</f>
        <v/>
      </c>
      <c r="Y32" s="16" t="str">
        <f>IFERROR(VLOOKUP(U32,'2024-2025'!#REF!,'Frais joueurs'!Y$1,0),"")</f>
        <v/>
      </c>
      <c r="Z32" s="9" t="str">
        <f>IFERROR(VLOOKUP(U32,'2024-2025'!#REF!,'Frais joueurs'!Z$1,0),"")</f>
        <v/>
      </c>
      <c r="AA32" s="9" t="str">
        <f>IFERROR(VLOOKUP(U32,'2024-2025'!#REF!,'Frais joueurs'!AA$1,0),"")</f>
        <v/>
      </c>
      <c r="AB32" s="9" t="str">
        <f>IFERROR(VLOOKUP(U32,'2024-2025'!#REF!,'Frais joueurs'!AB$1,0),"")</f>
        <v/>
      </c>
      <c r="AC32" s="10" t="str">
        <f>IFERROR(VLOOKUP(U32,'2024-2025'!#REF!,'Frais joueurs'!AC$1,0),"")</f>
        <v/>
      </c>
      <c r="AE32" s="1" t="str">
        <f t="shared" si="10"/>
        <v>Matthieu9</v>
      </c>
      <c r="AF32" s="22" t="str">
        <f>IFERROR(VLOOKUP(AE32,'2024-2025'!#REF!,'Frais joueurs'!AF$1,0),"")</f>
        <v/>
      </c>
      <c r="AG32" s="15" t="str">
        <f>IFERROR(VLOOKUP(AE32,'2024-2025'!#REF!,'Frais joueurs'!AG$1,0),"")</f>
        <v/>
      </c>
      <c r="AH32" s="16" t="str">
        <f>IFERROR(VLOOKUP(AE32,'2024-2025'!#REF!,'Frais joueurs'!AH$1,0),"")</f>
        <v/>
      </c>
      <c r="AI32" s="16" t="str">
        <f>IFERROR(VLOOKUP(AE32,'2024-2025'!#REF!,'Frais joueurs'!AI$1,0),"")</f>
        <v/>
      </c>
      <c r="AJ32" s="9" t="str">
        <f>IFERROR(VLOOKUP(AE32,'2024-2025'!#REF!,'Frais joueurs'!AJ$1,0),"")</f>
        <v/>
      </c>
      <c r="AK32" s="9" t="str">
        <f>IFERROR(VLOOKUP(AE32,'2024-2025'!#REF!,'Frais joueurs'!AK$1,0),"")</f>
        <v/>
      </c>
      <c r="AL32" s="9" t="str">
        <f>IFERROR(VLOOKUP(AE32,'2024-2025'!#REF!,'Frais joueurs'!AL$1,0),"")</f>
        <v/>
      </c>
      <c r="AM32" s="10" t="str">
        <f>IFERROR(VLOOKUP(AE32,'2024-2025'!#REF!,'Frais joueurs'!AM$1,0),"")</f>
        <v/>
      </c>
      <c r="AO32" s="1" t="str">
        <f t="shared" si="11"/>
        <v>Nathan LG9</v>
      </c>
      <c r="AP32" s="22" t="str">
        <f>IFERROR(VLOOKUP(AO32,'2024-2025'!#REF!,'Frais joueurs'!AP$1,0),"")</f>
        <v/>
      </c>
      <c r="AQ32" s="15" t="str">
        <f>IFERROR(VLOOKUP(AO32,'2024-2025'!#REF!,'Frais joueurs'!AQ$1,0),"")</f>
        <v/>
      </c>
      <c r="AR32" s="16" t="str">
        <f>IFERROR(VLOOKUP(AO32,'2024-2025'!#REF!,'Frais joueurs'!AR$1,0),"")</f>
        <v/>
      </c>
      <c r="AS32" s="16" t="str">
        <f>IFERROR(VLOOKUP(AO32,'2024-2025'!#REF!,'Frais joueurs'!AS$1,0),"")</f>
        <v/>
      </c>
      <c r="AT32" s="9" t="str">
        <f>IFERROR(VLOOKUP(AO32,'2024-2025'!#REF!,'Frais joueurs'!AT$1,0),"")</f>
        <v/>
      </c>
      <c r="AU32" s="9" t="str">
        <f>IFERROR(VLOOKUP(AO32,'2024-2025'!#REF!,'Frais joueurs'!AU$1,0),"")</f>
        <v/>
      </c>
      <c r="AV32" s="9" t="str">
        <f>IFERROR(VLOOKUP(AO32,'2024-2025'!#REF!,'Frais joueurs'!AV$1,0),"")</f>
        <v/>
      </c>
      <c r="AW32" s="10" t="str">
        <f>IFERROR(VLOOKUP(AO32,'2024-2025'!#REF!,'Frais joueurs'!AW$1,0),"")</f>
        <v/>
      </c>
      <c r="AY32" s="1" t="str">
        <f t="shared" si="12"/>
        <v>Pascal9</v>
      </c>
      <c r="AZ32" s="22" t="str">
        <f>IFERROR(VLOOKUP(AY32,'2024-2025'!#REF!,'Frais joueurs'!AZ$1,0),"")</f>
        <v/>
      </c>
      <c r="BA32" s="15" t="str">
        <f>IFERROR(VLOOKUP(AY32,'2024-2025'!#REF!,'Frais joueurs'!BA$1,0),"")</f>
        <v/>
      </c>
      <c r="BB32" s="16" t="str">
        <f>IFERROR(VLOOKUP(AY32,'2024-2025'!#REF!,'Frais joueurs'!BB$1,0),"")</f>
        <v/>
      </c>
      <c r="BC32" s="16" t="str">
        <f>IFERROR(VLOOKUP(AY32,'2024-2025'!#REF!,'Frais joueurs'!BC$1,0),"")</f>
        <v/>
      </c>
      <c r="BD32" s="9" t="str">
        <f>IFERROR(VLOOKUP(AY32,'2024-2025'!#REF!,'Frais joueurs'!BD$1,0),"")</f>
        <v/>
      </c>
      <c r="BE32" s="9" t="str">
        <f>IFERROR(VLOOKUP(AY32,'2024-2025'!#REF!,'Frais joueurs'!BE$1,0),"")</f>
        <v/>
      </c>
      <c r="BF32" s="9" t="str">
        <f>IFERROR(VLOOKUP(AY32,'2024-2025'!#REF!,'Frais joueurs'!BF$1,0),"")</f>
        <v/>
      </c>
      <c r="BG32" s="10" t="str">
        <f>IFERROR(VLOOKUP(AY32,'2024-2025'!#REF!,'Frais joueurs'!BG$1,0),"")</f>
        <v/>
      </c>
      <c r="BI32" s="1" t="str">
        <f t="shared" si="13"/>
        <v>Walter9</v>
      </c>
      <c r="BJ32" s="22" t="str">
        <f>IFERROR(VLOOKUP(BI32,'2024-2025'!#REF!,'Frais joueurs'!BJ$1,0),"")</f>
        <v/>
      </c>
      <c r="BK32" s="15" t="str">
        <f>IFERROR(VLOOKUP(BI32,'2024-2025'!#REF!,'Frais joueurs'!BK$1,0),"")</f>
        <v/>
      </c>
      <c r="BL32" s="16" t="str">
        <f>IFERROR(VLOOKUP(BI32,'2024-2025'!#REF!,'Frais joueurs'!BL$1,0),"")</f>
        <v/>
      </c>
      <c r="BM32" s="16" t="str">
        <f>IFERROR(VLOOKUP(BI32,'2024-2025'!#REF!,'Frais joueurs'!BM$1,0),"")</f>
        <v/>
      </c>
      <c r="BN32" s="9" t="str">
        <f>IFERROR(VLOOKUP(BI32,'2024-2025'!#REF!,'Frais joueurs'!BN$1,0),"")</f>
        <v/>
      </c>
      <c r="BO32" s="9" t="str">
        <f>IFERROR(VLOOKUP(BI32,'2024-2025'!#REF!,'Frais joueurs'!BO$1,0),"")</f>
        <v/>
      </c>
      <c r="BP32" s="9" t="str">
        <f>IFERROR(VLOOKUP(BI32,'2024-2025'!#REF!,'Frais joueurs'!BP$1,0),"")</f>
        <v/>
      </c>
      <c r="BQ32" s="10" t="str">
        <f>IFERROR(VLOOKUP(BI32,'2024-2025'!#REF!,'Frais joueurs'!BQ$1,0),"")</f>
        <v/>
      </c>
    </row>
    <row r="33" spans="1:69" ht="16.5" customHeight="1" x14ac:dyDescent="0.25">
      <c r="A33" s="1" t="str">
        <f t="shared" si="7"/>
        <v>Christian10</v>
      </c>
      <c r="B33" s="22" t="str">
        <f>IFERROR(VLOOKUP(A33,'2024-2025'!#REF!,'Frais joueurs'!B$1,0),"")</f>
        <v/>
      </c>
      <c r="C33" s="15" t="str">
        <f>IFERROR(VLOOKUP(A33,'2024-2025'!#REF!,'Frais joueurs'!C$1,0),"")</f>
        <v/>
      </c>
      <c r="D33" s="16" t="str">
        <f>IFERROR(VLOOKUP(A33,'2024-2025'!#REF!,'Frais joueurs'!D$1,0),"")</f>
        <v/>
      </c>
      <c r="E33" s="16" t="str">
        <f>IFERROR(VLOOKUP(A33,'2024-2025'!#REF!,'Frais joueurs'!E$1,0),"")</f>
        <v/>
      </c>
      <c r="F33" s="9" t="str">
        <f>IFERROR(VLOOKUP(A33,'2024-2025'!#REF!,'Frais joueurs'!F$1,0),"")</f>
        <v/>
      </c>
      <c r="G33" s="9" t="str">
        <f>IFERROR(VLOOKUP(A33,'2024-2025'!#REF!,'Frais joueurs'!G$1,0),"")</f>
        <v/>
      </c>
      <c r="H33" s="9" t="str">
        <f>IFERROR(VLOOKUP(A33,'2024-2025'!#REF!,'Frais joueurs'!H$1,0),"")</f>
        <v/>
      </c>
      <c r="I33" s="10" t="str">
        <f>IFERROR(VLOOKUP(A33,'2024-2025'!#REF!,'Frais joueurs'!I$1,0),"")</f>
        <v/>
      </c>
      <c r="K33" s="1" t="str">
        <f t="shared" si="8"/>
        <v>Herve10</v>
      </c>
      <c r="L33" s="22" t="str">
        <f>IFERROR(VLOOKUP(K33,'2024-2025'!#REF!,'Frais joueurs'!L$1,0),"")</f>
        <v/>
      </c>
      <c r="M33" s="15" t="str">
        <f>IFERROR(VLOOKUP(K33,'2024-2025'!#REF!,'Frais joueurs'!M$1,0),"")</f>
        <v/>
      </c>
      <c r="N33" s="16" t="str">
        <f>IFERROR(VLOOKUP(K33,'2024-2025'!#REF!,'Frais joueurs'!N$1,0),"")</f>
        <v/>
      </c>
      <c r="O33" s="16" t="str">
        <f>IFERROR(VLOOKUP(K33,'2024-2025'!#REF!,'Frais joueurs'!O$1,0),"")</f>
        <v/>
      </c>
      <c r="P33" s="9" t="str">
        <f>IFERROR(VLOOKUP(K33,'2024-2025'!#REF!,'Frais joueurs'!P$1,0),"")</f>
        <v/>
      </c>
      <c r="Q33" s="9" t="str">
        <f>IFERROR(VLOOKUP(K33,'2024-2025'!#REF!,'Frais joueurs'!Q$1,0),"")</f>
        <v/>
      </c>
      <c r="R33" s="9" t="str">
        <f>IFERROR(VLOOKUP(K33,'2024-2025'!#REF!,'Frais joueurs'!R$1,0),"")</f>
        <v/>
      </c>
      <c r="S33" s="10" t="str">
        <f>IFERROR(VLOOKUP(K33,'2024-2025'!#REF!,'Frais joueurs'!S$1,0),"")</f>
        <v/>
      </c>
      <c r="U33" s="1" t="str">
        <f t="shared" si="9"/>
        <v>José R10</v>
      </c>
      <c r="V33" s="22" t="str">
        <f>IFERROR(VLOOKUP(U33,'2024-2025'!#REF!,'Frais joueurs'!V$1,0),"")</f>
        <v/>
      </c>
      <c r="W33" s="15" t="str">
        <f>IFERROR(VLOOKUP(U33,'2024-2025'!#REF!,'Frais joueurs'!W$1,0),"")</f>
        <v/>
      </c>
      <c r="X33" s="16" t="str">
        <f>IFERROR(VLOOKUP(U33,'2024-2025'!#REF!,'Frais joueurs'!X$1,0),"")</f>
        <v/>
      </c>
      <c r="Y33" s="16" t="str">
        <f>IFERROR(VLOOKUP(U33,'2024-2025'!#REF!,'Frais joueurs'!Y$1,0),"")</f>
        <v/>
      </c>
      <c r="Z33" s="9" t="str">
        <f>IFERROR(VLOOKUP(U33,'2024-2025'!#REF!,'Frais joueurs'!Z$1,0),"")</f>
        <v/>
      </c>
      <c r="AA33" s="9" t="str">
        <f>IFERROR(VLOOKUP(U33,'2024-2025'!#REF!,'Frais joueurs'!AA$1,0),"")</f>
        <v/>
      </c>
      <c r="AB33" s="9" t="str">
        <f>IFERROR(VLOOKUP(U33,'2024-2025'!#REF!,'Frais joueurs'!AB$1,0),"")</f>
        <v/>
      </c>
      <c r="AC33" s="10" t="str">
        <f>IFERROR(VLOOKUP(U33,'2024-2025'!#REF!,'Frais joueurs'!AC$1,0),"")</f>
        <v/>
      </c>
      <c r="AE33" s="1" t="str">
        <f t="shared" si="10"/>
        <v>Matthieu10</v>
      </c>
      <c r="AF33" s="22" t="str">
        <f>IFERROR(VLOOKUP(AE33,'2024-2025'!#REF!,'Frais joueurs'!AF$1,0),"")</f>
        <v/>
      </c>
      <c r="AG33" s="15" t="str">
        <f>IFERROR(VLOOKUP(AE33,'2024-2025'!#REF!,'Frais joueurs'!AG$1,0),"")</f>
        <v/>
      </c>
      <c r="AH33" s="16" t="str">
        <f>IFERROR(VLOOKUP(AE33,'2024-2025'!#REF!,'Frais joueurs'!AH$1,0),"")</f>
        <v/>
      </c>
      <c r="AI33" s="16" t="str">
        <f>IFERROR(VLOOKUP(AE33,'2024-2025'!#REF!,'Frais joueurs'!AI$1,0),"")</f>
        <v/>
      </c>
      <c r="AJ33" s="9" t="str">
        <f>IFERROR(VLOOKUP(AE33,'2024-2025'!#REF!,'Frais joueurs'!AJ$1,0),"")</f>
        <v/>
      </c>
      <c r="AK33" s="9" t="str">
        <f>IFERROR(VLOOKUP(AE33,'2024-2025'!#REF!,'Frais joueurs'!AK$1,0),"")</f>
        <v/>
      </c>
      <c r="AL33" s="9" t="str">
        <f>IFERROR(VLOOKUP(AE33,'2024-2025'!#REF!,'Frais joueurs'!AL$1,0),"")</f>
        <v/>
      </c>
      <c r="AM33" s="10" t="str">
        <f>IFERROR(VLOOKUP(AE33,'2024-2025'!#REF!,'Frais joueurs'!AM$1,0),"")</f>
        <v/>
      </c>
      <c r="AO33" s="1" t="str">
        <f t="shared" si="11"/>
        <v>Nathan LG10</v>
      </c>
      <c r="AP33" s="22" t="str">
        <f>IFERROR(VLOOKUP(AO33,'2024-2025'!#REF!,'Frais joueurs'!AP$1,0),"")</f>
        <v/>
      </c>
      <c r="AQ33" s="15" t="str">
        <f>IFERROR(VLOOKUP(AO33,'2024-2025'!#REF!,'Frais joueurs'!AQ$1,0),"")</f>
        <v/>
      </c>
      <c r="AR33" s="16" t="str">
        <f>IFERROR(VLOOKUP(AO33,'2024-2025'!#REF!,'Frais joueurs'!AR$1,0),"")</f>
        <v/>
      </c>
      <c r="AS33" s="16" t="str">
        <f>IFERROR(VLOOKUP(AO33,'2024-2025'!#REF!,'Frais joueurs'!AS$1,0),"")</f>
        <v/>
      </c>
      <c r="AT33" s="9" t="str">
        <f>IFERROR(VLOOKUP(AO33,'2024-2025'!#REF!,'Frais joueurs'!AT$1,0),"")</f>
        <v/>
      </c>
      <c r="AU33" s="9" t="str">
        <f>IFERROR(VLOOKUP(AO33,'2024-2025'!#REF!,'Frais joueurs'!AU$1,0),"")</f>
        <v/>
      </c>
      <c r="AV33" s="9" t="str">
        <f>IFERROR(VLOOKUP(AO33,'2024-2025'!#REF!,'Frais joueurs'!AV$1,0),"")</f>
        <v/>
      </c>
      <c r="AW33" s="10" t="str">
        <f>IFERROR(VLOOKUP(AO33,'2024-2025'!#REF!,'Frais joueurs'!AW$1,0),"")</f>
        <v/>
      </c>
      <c r="AY33" s="1" t="str">
        <f t="shared" si="12"/>
        <v>Pascal10</v>
      </c>
      <c r="AZ33" s="22" t="str">
        <f>IFERROR(VLOOKUP(AY33,'2024-2025'!#REF!,'Frais joueurs'!AZ$1,0),"")</f>
        <v/>
      </c>
      <c r="BA33" s="15" t="str">
        <f>IFERROR(VLOOKUP(AY33,'2024-2025'!#REF!,'Frais joueurs'!BA$1,0),"")</f>
        <v/>
      </c>
      <c r="BB33" s="16" t="str">
        <f>IFERROR(VLOOKUP(AY33,'2024-2025'!#REF!,'Frais joueurs'!BB$1,0),"")</f>
        <v/>
      </c>
      <c r="BC33" s="16" t="str">
        <f>IFERROR(VLOOKUP(AY33,'2024-2025'!#REF!,'Frais joueurs'!BC$1,0),"")</f>
        <v/>
      </c>
      <c r="BD33" s="9" t="str">
        <f>IFERROR(VLOOKUP(AY33,'2024-2025'!#REF!,'Frais joueurs'!BD$1,0),"")</f>
        <v/>
      </c>
      <c r="BE33" s="9" t="str">
        <f>IFERROR(VLOOKUP(AY33,'2024-2025'!#REF!,'Frais joueurs'!BE$1,0),"")</f>
        <v/>
      </c>
      <c r="BF33" s="9" t="str">
        <f>IFERROR(VLOOKUP(AY33,'2024-2025'!#REF!,'Frais joueurs'!BF$1,0),"")</f>
        <v/>
      </c>
      <c r="BG33" s="10" t="str">
        <f>IFERROR(VLOOKUP(AY33,'2024-2025'!#REF!,'Frais joueurs'!BG$1,0),"")</f>
        <v/>
      </c>
      <c r="BI33" s="1" t="str">
        <f t="shared" si="13"/>
        <v>Walter10</v>
      </c>
      <c r="BJ33" s="22" t="str">
        <f>IFERROR(VLOOKUP(BI33,'2024-2025'!#REF!,'Frais joueurs'!BJ$1,0),"")</f>
        <v/>
      </c>
      <c r="BK33" s="15" t="str">
        <f>IFERROR(VLOOKUP(BI33,'2024-2025'!#REF!,'Frais joueurs'!BK$1,0),"")</f>
        <v/>
      </c>
      <c r="BL33" s="16" t="str">
        <f>IFERROR(VLOOKUP(BI33,'2024-2025'!#REF!,'Frais joueurs'!BL$1,0),"")</f>
        <v/>
      </c>
      <c r="BM33" s="16" t="str">
        <f>IFERROR(VLOOKUP(BI33,'2024-2025'!#REF!,'Frais joueurs'!BM$1,0),"")</f>
        <v/>
      </c>
      <c r="BN33" s="9" t="str">
        <f>IFERROR(VLOOKUP(BI33,'2024-2025'!#REF!,'Frais joueurs'!BN$1,0),"")</f>
        <v/>
      </c>
      <c r="BO33" s="9" t="str">
        <f>IFERROR(VLOOKUP(BI33,'2024-2025'!#REF!,'Frais joueurs'!BO$1,0),"")</f>
        <v/>
      </c>
      <c r="BP33" s="9" t="str">
        <f>IFERROR(VLOOKUP(BI33,'2024-2025'!#REF!,'Frais joueurs'!BP$1,0),"")</f>
        <v/>
      </c>
      <c r="BQ33" s="10" t="str">
        <f>IFERROR(VLOOKUP(BI33,'2024-2025'!#REF!,'Frais joueurs'!BQ$1,0),"")</f>
        <v/>
      </c>
    </row>
    <row r="34" spans="1:69" ht="16.5" hidden="1" customHeight="1" x14ac:dyDescent="0.25">
      <c r="A34" s="1" t="str">
        <f t="shared" ref="A34:A38" si="14">IF(B$22="","",B$22&amp;ROW()-23)</f>
        <v>Christian11</v>
      </c>
      <c r="B34" s="22" t="str">
        <f>IFERROR(VLOOKUP(A34,'2024-2025'!#REF!,'Frais joueurs'!B$1,0),"")</f>
        <v/>
      </c>
      <c r="C34" s="15" t="str">
        <f>IFERROR(VLOOKUP(A34,'2024-2025'!#REF!,'Frais joueurs'!C$1,0),"")</f>
        <v/>
      </c>
      <c r="D34" s="16" t="str">
        <f>IFERROR(VLOOKUP(A34,'2024-2025'!#REF!,'Frais joueurs'!D$1,0),"")</f>
        <v/>
      </c>
      <c r="E34" s="16" t="str">
        <f>IFERROR(VLOOKUP(A34,'2024-2025'!#REF!,'Frais joueurs'!E$1,0),"")</f>
        <v/>
      </c>
      <c r="F34" s="9" t="str">
        <f>IFERROR(VLOOKUP(A34,'2024-2025'!#REF!,'Frais joueurs'!F$1,0),"")</f>
        <v/>
      </c>
      <c r="G34" s="9" t="str">
        <f>IFERROR(VLOOKUP(A34,'2024-2025'!#REF!,'Frais joueurs'!G$1,0),"")</f>
        <v/>
      </c>
      <c r="H34" s="9" t="str">
        <f>IFERROR(VLOOKUP(A34,'2024-2025'!#REF!,'Frais joueurs'!H$1,0),"")</f>
        <v/>
      </c>
      <c r="I34" s="10" t="str">
        <f>IFERROR(VLOOKUP(A34,'2024-2025'!#REF!,'Frais joueurs'!I$1,0),"")</f>
        <v/>
      </c>
      <c r="K34" s="1" t="str">
        <f t="shared" ref="K34:K38" si="15">IF(L$22="","",L$22&amp;ROW()-23)</f>
        <v>Herve11</v>
      </c>
      <c r="L34" s="22" t="str">
        <f>IFERROR(VLOOKUP(K34,'2024-2025'!#REF!,'Frais joueurs'!L$1,0),"")</f>
        <v/>
      </c>
      <c r="M34" s="15" t="str">
        <f>IFERROR(VLOOKUP(K34,'2024-2025'!#REF!,'Frais joueurs'!M$1,0),"")</f>
        <v/>
      </c>
      <c r="N34" s="16" t="str">
        <f>IFERROR(VLOOKUP(K34,'2024-2025'!#REF!,'Frais joueurs'!N$1,0),"")</f>
        <v/>
      </c>
      <c r="O34" s="16" t="str">
        <f>IFERROR(VLOOKUP(K34,'2024-2025'!#REF!,'Frais joueurs'!O$1,0),"")</f>
        <v/>
      </c>
      <c r="P34" s="9" t="str">
        <f>IFERROR(VLOOKUP(K34,'2024-2025'!#REF!,'Frais joueurs'!P$1,0),"")</f>
        <v/>
      </c>
      <c r="Q34" s="9" t="str">
        <f>IFERROR(VLOOKUP(K34,'2024-2025'!#REF!,'Frais joueurs'!Q$1,0),"")</f>
        <v/>
      </c>
      <c r="R34" s="9" t="str">
        <f>IFERROR(VLOOKUP(K34,'2024-2025'!#REF!,'Frais joueurs'!R$1,0),"")</f>
        <v/>
      </c>
      <c r="S34" s="10" t="str">
        <f>IFERROR(VLOOKUP(K34,'2024-2025'!#REF!,'Frais joueurs'!S$1,0),"")</f>
        <v/>
      </c>
      <c r="U34" s="1" t="str">
        <f t="shared" ref="U34:U38" si="16">IF(V$22="","",V$22&amp;ROW()-23)</f>
        <v>José R11</v>
      </c>
      <c r="V34" s="22" t="str">
        <f>IFERROR(VLOOKUP(U34,'2024-2025'!#REF!,'Frais joueurs'!V$1,0),"")</f>
        <v/>
      </c>
      <c r="W34" s="15" t="str">
        <f>IFERROR(VLOOKUP(U34,'2024-2025'!#REF!,'Frais joueurs'!W$1,0),"")</f>
        <v/>
      </c>
      <c r="X34" s="16" t="str">
        <f>IFERROR(VLOOKUP(U34,'2024-2025'!#REF!,'Frais joueurs'!X$1,0),"")</f>
        <v/>
      </c>
      <c r="Y34" s="16" t="str">
        <f>IFERROR(VLOOKUP(U34,'2024-2025'!#REF!,'Frais joueurs'!Y$1,0),"")</f>
        <v/>
      </c>
      <c r="Z34" s="9" t="str">
        <f>IFERROR(VLOOKUP(U34,'2024-2025'!#REF!,'Frais joueurs'!Z$1,0),"")</f>
        <v/>
      </c>
      <c r="AA34" s="9" t="str">
        <f>IFERROR(VLOOKUP(U34,'2024-2025'!#REF!,'Frais joueurs'!AA$1,0),"")</f>
        <v/>
      </c>
      <c r="AB34" s="9" t="str">
        <f>IFERROR(VLOOKUP(U34,'2024-2025'!#REF!,'Frais joueurs'!AB$1,0),"")</f>
        <v/>
      </c>
      <c r="AC34" s="10" t="str">
        <f>IFERROR(VLOOKUP(U34,'2024-2025'!#REF!,'Frais joueurs'!AC$1,0),"")</f>
        <v/>
      </c>
      <c r="AE34" s="1" t="str">
        <f t="shared" ref="AE34:AE38" si="17">IF(AF$22="","",AF$22&amp;ROW()-23)</f>
        <v>Matthieu11</v>
      </c>
      <c r="AF34" s="22" t="str">
        <f>IFERROR(VLOOKUP(AE34,'2024-2025'!#REF!,'Frais joueurs'!AF$1,0),"")</f>
        <v/>
      </c>
      <c r="AG34" s="15" t="str">
        <f>IFERROR(VLOOKUP(AE34,'2024-2025'!#REF!,'Frais joueurs'!AG$1,0),"")</f>
        <v/>
      </c>
      <c r="AH34" s="16" t="str">
        <f>IFERROR(VLOOKUP(AE34,'2024-2025'!#REF!,'Frais joueurs'!AH$1,0),"")</f>
        <v/>
      </c>
      <c r="AI34" s="16" t="str">
        <f>IFERROR(VLOOKUP(AE34,'2024-2025'!#REF!,'Frais joueurs'!AI$1,0),"")</f>
        <v/>
      </c>
      <c r="AJ34" s="9" t="str">
        <f>IFERROR(VLOOKUP(AE34,'2024-2025'!#REF!,'Frais joueurs'!AJ$1,0),"")</f>
        <v/>
      </c>
      <c r="AK34" s="9" t="str">
        <f>IFERROR(VLOOKUP(AE34,'2024-2025'!#REF!,'Frais joueurs'!AK$1,0),"")</f>
        <v/>
      </c>
      <c r="AL34" s="9" t="str">
        <f>IFERROR(VLOOKUP(AE34,'2024-2025'!#REF!,'Frais joueurs'!AL$1,0),"")</f>
        <v/>
      </c>
      <c r="AM34" s="10" t="str">
        <f>IFERROR(VLOOKUP(AE34,'2024-2025'!#REF!,'Frais joueurs'!AM$1,0),"")</f>
        <v/>
      </c>
      <c r="AO34" s="1" t="str">
        <f t="shared" ref="AO34:AO38" si="18">IF(AP$22="","",AP$22&amp;ROW()-23)</f>
        <v>Nathan LG11</v>
      </c>
      <c r="AP34" s="22" t="str">
        <f>IFERROR(VLOOKUP(AO34,'2024-2025'!#REF!,'Frais joueurs'!AP$1,0),"")</f>
        <v/>
      </c>
      <c r="AQ34" s="15" t="str">
        <f>IFERROR(VLOOKUP(AO34,'2024-2025'!#REF!,'Frais joueurs'!AQ$1,0),"")</f>
        <v/>
      </c>
      <c r="AR34" s="16" t="str">
        <f>IFERROR(VLOOKUP(AO34,'2024-2025'!#REF!,'Frais joueurs'!AR$1,0),"")</f>
        <v/>
      </c>
      <c r="AS34" s="16" t="str">
        <f>IFERROR(VLOOKUP(AO34,'2024-2025'!#REF!,'Frais joueurs'!AS$1,0),"")</f>
        <v/>
      </c>
      <c r="AT34" s="9" t="str">
        <f>IFERROR(VLOOKUP(AO34,'2024-2025'!#REF!,'Frais joueurs'!AT$1,0),"")</f>
        <v/>
      </c>
      <c r="AU34" s="9" t="str">
        <f>IFERROR(VLOOKUP(AO34,'2024-2025'!#REF!,'Frais joueurs'!AU$1,0),"")</f>
        <v/>
      </c>
      <c r="AV34" s="9" t="str">
        <f>IFERROR(VLOOKUP(AO34,'2024-2025'!#REF!,'Frais joueurs'!AV$1,0),"")</f>
        <v/>
      </c>
      <c r="AW34" s="10" t="str">
        <f>IFERROR(VLOOKUP(AO34,'2024-2025'!#REF!,'Frais joueurs'!AW$1,0),"")</f>
        <v/>
      </c>
      <c r="AY34" s="1" t="str">
        <f t="shared" ref="AY34:AY38" si="19">IF(AZ$22="","",AZ$22&amp;ROW()-23)</f>
        <v>Pascal11</v>
      </c>
      <c r="AZ34" s="22" t="str">
        <f>IFERROR(VLOOKUP(AY34,'2024-2025'!#REF!,'Frais joueurs'!AZ$1,0),"")</f>
        <v/>
      </c>
      <c r="BA34" s="15" t="str">
        <f>IFERROR(VLOOKUP(AY34,'2024-2025'!#REF!,'Frais joueurs'!BA$1,0),"")</f>
        <v/>
      </c>
      <c r="BB34" s="16" t="str">
        <f>IFERROR(VLOOKUP(AY34,'2024-2025'!#REF!,'Frais joueurs'!BB$1,0),"")</f>
        <v/>
      </c>
      <c r="BC34" s="16" t="str">
        <f>IFERROR(VLOOKUP(AY34,'2024-2025'!#REF!,'Frais joueurs'!BC$1,0),"")</f>
        <v/>
      </c>
      <c r="BD34" s="9" t="str">
        <f>IFERROR(VLOOKUP(AY34,'2024-2025'!#REF!,'Frais joueurs'!BD$1,0),"")</f>
        <v/>
      </c>
      <c r="BE34" s="9" t="str">
        <f>IFERROR(VLOOKUP(AY34,'2024-2025'!#REF!,'Frais joueurs'!BE$1,0),"")</f>
        <v/>
      </c>
      <c r="BF34" s="9" t="str">
        <f>IFERROR(VLOOKUP(AY34,'2024-2025'!#REF!,'Frais joueurs'!BF$1,0),"")</f>
        <v/>
      </c>
      <c r="BG34" s="10" t="str">
        <f>IFERROR(VLOOKUP(AY34,'2024-2025'!#REF!,'Frais joueurs'!BG$1,0),"")</f>
        <v/>
      </c>
      <c r="BI34" s="1" t="str">
        <f t="shared" ref="BI34:BI38" si="20">IF(BJ$22="","",BJ$22&amp;ROW()-23)</f>
        <v>Walter11</v>
      </c>
      <c r="BJ34" s="22" t="str">
        <f>IFERROR(VLOOKUP(BI34,'2024-2025'!#REF!,'Frais joueurs'!BJ$1,0),"")</f>
        <v/>
      </c>
      <c r="BK34" s="15" t="str">
        <f>IFERROR(VLOOKUP(BI34,'2024-2025'!#REF!,'Frais joueurs'!BK$1,0),"")</f>
        <v/>
      </c>
      <c r="BL34" s="16" t="str">
        <f>IFERROR(VLOOKUP(BI34,'2024-2025'!#REF!,'Frais joueurs'!BL$1,0),"")</f>
        <v/>
      </c>
      <c r="BM34" s="16" t="str">
        <f>IFERROR(VLOOKUP(BI34,'2024-2025'!#REF!,'Frais joueurs'!BM$1,0),"")</f>
        <v/>
      </c>
      <c r="BN34" s="9" t="str">
        <f>IFERROR(VLOOKUP(BI34,'2024-2025'!#REF!,'Frais joueurs'!BN$1,0),"")</f>
        <v/>
      </c>
      <c r="BO34" s="9" t="str">
        <f>IFERROR(VLOOKUP(BI34,'2024-2025'!#REF!,'Frais joueurs'!BO$1,0),"")</f>
        <v/>
      </c>
      <c r="BP34" s="9" t="str">
        <f>IFERROR(VLOOKUP(BI34,'2024-2025'!#REF!,'Frais joueurs'!BP$1,0),"")</f>
        <v/>
      </c>
      <c r="BQ34" s="10" t="str">
        <f>IFERROR(VLOOKUP(BI34,'2024-2025'!#REF!,'Frais joueurs'!BQ$1,0),"")</f>
        <v/>
      </c>
    </row>
    <row r="35" spans="1:69" ht="16.5" hidden="1" customHeight="1" x14ac:dyDescent="0.25">
      <c r="A35" s="1" t="str">
        <f t="shared" si="14"/>
        <v>Christian12</v>
      </c>
      <c r="B35" s="22" t="str">
        <f>IFERROR(VLOOKUP(A35,'2024-2025'!#REF!,'Frais joueurs'!B$1,0),"")</f>
        <v/>
      </c>
      <c r="C35" s="15" t="str">
        <f>IFERROR(VLOOKUP(A35,'2024-2025'!#REF!,'Frais joueurs'!C$1,0),"")</f>
        <v/>
      </c>
      <c r="D35" s="16" t="str">
        <f>IFERROR(VLOOKUP(A35,'2024-2025'!#REF!,'Frais joueurs'!D$1,0),"")</f>
        <v/>
      </c>
      <c r="E35" s="16" t="str">
        <f>IFERROR(VLOOKUP(A35,'2024-2025'!#REF!,'Frais joueurs'!E$1,0),"")</f>
        <v/>
      </c>
      <c r="F35" s="9" t="str">
        <f>IFERROR(VLOOKUP(A35,'2024-2025'!#REF!,'Frais joueurs'!F$1,0),"")</f>
        <v/>
      </c>
      <c r="G35" s="9" t="str">
        <f>IFERROR(VLOOKUP(A35,'2024-2025'!#REF!,'Frais joueurs'!G$1,0),"")</f>
        <v/>
      </c>
      <c r="H35" s="9" t="str">
        <f>IFERROR(VLOOKUP(A35,'2024-2025'!#REF!,'Frais joueurs'!H$1,0),"")</f>
        <v/>
      </c>
      <c r="I35" s="10" t="str">
        <f>IFERROR(VLOOKUP(A35,'2024-2025'!#REF!,'Frais joueurs'!I$1,0),"")</f>
        <v/>
      </c>
      <c r="K35" s="1" t="str">
        <f t="shared" si="15"/>
        <v>Herve12</v>
      </c>
      <c r="L35" s="22" t="str">
        <f>IFERROR(VLOOKUP(K35,'2024-2025'!#REF!,'Frais joueurs'!L$1,0),"")</f>
        <v/>
      </c>
      <c r="M35" s="15" t="str">
        <f>IFERROR(VLOOKUP(K35,'2024-2025'!#REF!,'Frais joueurs'!M$1,0),"")</f>
        <v/>
      </c>
      <c r="N35" s="16" t="str">
        <f>IFERROR(VLOOKUP(K35,'2024-2025'!#REF!,'Frais joueurs'!N$1,0),"")</f>
        <v/>
      </c>
      <c r="O35" s="16" t="str">
        <f>IFERROR(VLOOKUP(K35,'2024-2025'!#REF!,'Frais joueurs'!O$1,0),"")</f>
        <v/>
      </c>
      <c r="P35" s="9" t="str">
        <f>IFERROR(VLOOKUP(K35,'2024-2025'!#REF!,'Frais joueurs'!P$1,0),"")</f>
        <v/>
      </c>
      <c r="Q35" s="9" t="str">
        <f>IFERROR(VLOOKUP(K35,'2024-2025'!#REF!,'Frais joueurs'!Q$1,0),"")</f>
        <v/>
      </c>
      <c r="R35" s="9" t="str">
        <f>IFERROR(VLOOKUP(K35,'2024-2025'!#REF!,'Frais joueurs'!R$1,0),"")</f>
        <v/>
      </c>
      <c r="S35" s="10" t="str">
        <f>IFERROR(VLOOKUP(K35,'2024-2025'!#REF!,'Frais joueurs'!S$1,0),"")</f>
        <v/>
      </c>
      <c r="U35" s="1" t="str">
        <f t="shared" si="16"/>
        <v>José R12</v>
      </c>
      <c r="V35" s="22" t="str">
        <f>IFERROR(VLOOKUP(U35,'2024-2025'!#REF!,'Frais joueurs'!V$1,0),"")</f>
        <v/>
      </c>
      <c r="W35" s="15" t="str">
        <f>IFERROR(VLOOKUP(U35,'2024-2025'!#REF!,'Frais joueurs'!W$1,0),"")</f>
        <v/>
      </c>
      <c r="X35" s="16" t="str">
        <f>IFERROR(VLOOKUP(U35,'2024-2025'!#REF!,'Frais joueurs'!X$1,0),"")</f>
        <v/>
      </c>
      <c r="Y35" s="16" t="str">
        <f>IFERROR(VLOOKUP(U35,'2024-2025'!#REF!,'Frais joueurs'!Y$1,0),"")</f>
        <v/>
      </c>
      <c r="Z35" s="9" t="str">
        <f>IFERROR(VLOOKUP(U35,'2024-2025'!#REF!,'Frais joueurs'!Z$1,0),"")</f>
        <v/>
      </c>
      <c r="AA35" s="9" t="str">
        <f>IFERROR(VLOOKUP(U35,'2024-2025'!#REF!,'Frais joueurs'!AA$1,0),"")</f>
        <v/>
      </c>
      <c r="AB35" s="9" t="str">
        <f>IFERROR(VLOOKUP(U35,'2024-2025'!#REF!,'Frais joueurs'!AB$1,0),"")</f>
        <v/>
      </c>
      <c r="AC35" s="10" t="str">
        <f>IFERROR(VLOOKUP(U35,'2024-2025'!#REF!,'Frais joueurs'!AC$1,0),"")</f>
        <v/>
      </c>
      <c r="AE35" s="1" t="str">
        <f t="shared" si="17"/>
        <v>Matthieu12</v>
      </c>
      <c r="AF35" s="22" t="str">
        <f>IFERROR(VLOOKUP(AE35,'2024-2025'!#REF!,'Frais joueurs'!AF$1,0),"")</f>
        <v/>
      </c>
      <c r="AG35" s="15" t="str">
        <f>IFERROR(VLOOKUP(AE35,'2024-2025'!#REF!,'Frais joueurs'!AG$1,0),"")</f>
        <v/>
      </c>
      <c r="AH35" s="16" t="str">
        <f>IFERROR(VLOOKUP(AE35,'2024-2025'!#REF!,'Frais joueurs'!AH$1,0),"")</f>
        <v/>
      </c>
      <c r="AI35" s="16" t="str">
        <f>IFERROR(VLOOKUP(AE35,'2024-2025'!#REF!,'Frais joueurs'!AI$1,0),"")</f>
        <v/>
      </c>
      <c r="AJ35" s="9" t="str">
        <f>IFERROR(VLOOKUP(AE35,'2024-2025'!#REF!,'Frais joueurs'!AJ$1,0),"")</f>
        <v/>
      </c>
      <c r="AK35" s="9" t="str">
        <f>IFERROR(VLOOKUP(AE35,'2024-2025'!#REF!,'Frais joueurs'!AK$1,0),"")</f>
        <v/>
      </c>
      <c r="AL35" s="9" t="str">
        <f>IFERROR(VLOOKUP(AE35,'2024-2025'!#REF!,'Frais joueurs'!AL$1,0),"")</f>
        <v/>
      </c>
      <c r="AM35" s="10" t="str">
        <f>IFERROR(VLOOKUP(AE35,'2024-2025'!#REF!,'Frais joueurs'!AM$1,0),"")</f>
        <v/>
      </c>
      <c r="AO35" s="1" t="str">
        <f t="shared" si="18"/>
        <v>Nathan LG12</v>
      </c>
      <c r="AP35" s="22" t="str">
        <f>IFERROR(VLOOKUP(AO35,'2024-2025'!#REF!,'Frais joueurs'!AP$1,0),"")</f>
        <v/>
      </c>
      <c r="AQ35" s="15" t="str">
        <f>IFERROR(VLOOKUP(AO35,'2024-2025'!#REF!,'Frais joueurs'!AQ$1,0),"")</f>
        <v/>
      </c>
      <c r="AR35" s="16" t="str">
        <f>IFERROR(VLOOKUP(AO35,'2024-2025'!#REF!,'Frais joueurs'!AR$1,0),"")</f>
        <v/>
      </c>
      <c r="AS35" s="16" t="str">
        <f>IFERROR(VLOOKUP(AO35,'2024-2025'!#REF!,'Frais joueurs'!AS$1,0),"")</f>
        <v/>
      </c>
      <c r="AT35" s="9" t="str">
        <f>IFERROR(VLOOKUP(AO35,'2024-2025'!#REF!,'Frais joueurs'!AT$1,0),"")</f>
        <v/>
      </c>
      <c r="AU35" s="9" t="str">
        <f>IFERROR(VLOOKUP(AO35,'2024-2025'!#REF!,'Frais joueurs'!AU$1,0),"")</f>
        <v/>
      </c>
      <c r="AV35" s="9" t="str">
        <f>IFERROR(VLOOKUP(AO35,'2024-2025'!#REF!,'Frais joueurs'!AV$1,0),"")</f>
        <v/>
      </c>
      <c r="AW35" s="10" t="str">
        <f>IFERROR(VLOOKUP(AO35,'2024-2025'!#REF!,'Frais joueurs'!AW$1,0),"")</f>
        <v/>
      </c>
      <c r="AY35" s="1" t="str">
        <f t="shared" si="19"/>
        <v>Pascal12</v>
      </c>
      <c r="AZ35" s="22" t="str">
        <f>IFERROR(VLOOKUP(AY35,'2024-2025'!#REF!,'Frais joueurs'!AZ$1,0),"")</f>
        <v/>
      </c>
      <c r="BA35" s="15" t="str">
        <f>IFERROR(VLOOKUP(AY35,'2024-2025'!#REF!,'Frais joueurs'!BA$1,0),"")</f>
        <v/>
      </c>
      <c r="BB35" s="16" t="str">
        <f>IFERROR(VLOOKUP(AY35,'2024-2025'!#REF!,'Frais joueurs'!BB$1,0),"")</f>
        <v/>
      </c>
      <c r="BC35" s="16" t="str">
        <f>IFERROR(VLOOKUP(AY35,'2024-2025'!#REF!,'Frais joueurs'!BC$1,0),"")</f>
        <v/>
      </c>
      <c r="BD35" s="9" t="str">
        <f>IFERROR(VLOOKUP(AY35,'2024-2025'!#REF!,'Frais joueurs'!BD$1,0),"")</f>
        <v/>
      </c>
      <c r="BE35" s="9" t="str">
        <f>IFERROR(VLOOKUP(AY35,'2024-2025'!#REF!,'Frais joueurs'!BE$1,0),"")</f>
        <v/>
      </c>
      <c r="BF35" s="9" t="str">
        <f>IFERROR(VLOOKUP(AY35,'2024-2025'!#REF!,'Frais joueurs'!BF$1,0),"")</f>
        <v/>
      </c>
      <c r="BG35" s="10" t="str">
        <f>IFERROR(VLOOKUP(AY35,'2024-2025'!#REF!,'Frais joueurs'!BG$1,0),"")</f>
        <v/>
      </c>
      <c r="BI35" s="1" t="str">
        <f t="shared" si="20"/>
        <v>Walter12</v>
      </c>
      <c r="BJ35" s="22" t="str">
        <f>IFERROR(VLOOKUP(BI35,'2024-2025'!#REF!,'Frais joueurs'!BJ$1,0),"")</f>
        <v/>
      </c>
      <c r="BK35" s="15" t="str">
        <f>IFERROR(VLOOKUP(BI35,'2024-2025'!#REF!,'Frais joueurs'!BK$1,0),"")</f>
        <v/>
      </c>
      <c r="BL35" s="16" t="str">
        <f>IFERROR(VLOOKUP(BI35,'2024-2025'!#REF!,'Frais joueurs'!BL$1,0),"")</f>
        <v/>
      </c>
      <c r="BM35" s="16" t="str">
        <f>IFERROR(VLOOKUP(BI35,'2024-2025'!#REF!,'Frais joueurs'!BM$1,0),"")</f>
        <v/>
      </c>
      <c r="BN35" s="9" t="str">
        <f>IFERROR(VLOOKUP(BI35,'2024-2025'!#REF!,'Frais joueurs'!BN$1,0),"")</f>
        <v/>
      </c>
      <c r="BO35" s="9" t="str">
        <f>IFERROR(VLOOKUP(BI35,'2024-2025'!#REF!,'Frais joueurs'!BO$1,0),"")</f>
        <v/>
      </c>
      <c r="BP35" s="9" t="str">
        <f>IFERROR(VLOOKUP(BI35,'2024-2025'!#REF!,'Frais joueurs'!BP$1,0),"")</f>
        <v/>
      </c>
      <c r="BQ35" s="10" t="str">
        <f>IFERROR(VLOOKUP(BI35,'2024-2025'!#REF!,'Frais joueurs'!BQ$1,0),"")</f>
        <v/>
      </c>
    </row>
    <row r="36" spans="1:69" ht="16.5" hidden="1" customHeight="1" x14ac:dyDescent="0.25">
      <c r="A36" s="1" t="str">
        <f t="shared" si="14"/>
        <v>Christian13</v>
      </c>
      <c r="B36" s="22" t="str">
        <f>IFERROR(VLOOKUP(A36,'2024-2025'!#REF!,'Frais joueurs'!B$1,0),"")</f>
        <v/>
      </c>
      <c r="C36" s="15" t="str">
        <f>IFERROR(VLOOKUP(A36,'2024-2025'!#REF!,'Frais joueurs'!C$1,0),"")</f>
        <v/>
      </c>
      <c r="D36" s="16" t="str">
        <f>IFERROR(VLOOKUP(A36,'2024-2025'!#REF!,'Frais joueurs'!D$1,0),"")</f>
        <v/>
      </c>
      <c r="E36" s="16" t="str">
        <f>IFERROR(VLOOKUP(A36,'2024-2025'!#REF!,'Frais joueurs'!E$1,0),"")</f>
        <v/>
      </c>
      <c r="F36" s="9" t="str">
        <f>IFERROR(VLOOKUP(A36,'2024-2025'!#REF!,'Frais joueurs'!F$1,0),"")</f>
        <v/>
      </c>
      <c r="G36" s="9" t="str">
        <f>IFERROR(VLOOKUP(A36,'2024-2025'!#REF!,'Frais joueurs'!G$1,0),"")</f>
        <v/>
      </c>
      <c r="H36" s="9" t="str">
        <f>IFERROR(VLOOKUP(A36,'2024-2025'!#REF!,'Frais joueurs'!H$1,0),"")</f>
        <v/>
      </c>
      <c r="I36" s="10" t="str">
        <f>IFERROR(VLOOKUP(A36,'2024-2025'!#REF!,'Frais joueurs'!I$1,0),"")</f>
        <v/>
      </c>
      <c r="K36" s="1" t="str">
        <f t="shared" si="15"/>
        <v>Herve13</v>
      </c>
      <c r="L36" s="22" t="str">
        <f>IFERROR(VLOOKUP(K36,'2024-2025'!#REF!,'Frais joueurs'!L$1,0),"")</f>
        <v/>
      </c>
      <c r="M36" s="15" t="str">
        <f>IFERROR(VLOOKUP(K36,'2024-2025'!#REF!,'Frais joueurs'!M$1,0),"")</f>
        <v/>
      </c>
      <c r="N36" s="16" t="str">
        <f>IFERROR(VLOOKUP(K36,'2024-2025'!#REF!,'Frais joueurs'!N$1,0),"")</f>
        <v/>
      </c>
      <c r="O36" s="16" t="str">
        <f>IFERROR(VLOOKUP(K36,'2024-2025'!#REF!,'Frais joueurs'!O$1,0),"")</f>
        <v/>
      </c>
      <c r="P36" s="9" t="str">
        <f>IFERROR(VLOOKUP(K36,'2024-2025'!#REF!,'Frais joueurs'!P$1,0),"")</f>
        <v/>
      </c>
      <c r="Q36" s="9" t="str">
        <f>IFERROR(VLOOKUP(K36,'2024-2025'!#REF!,'Frais joueurs'!Q$1,0),"")</f>
        <v/>
      </c>
      <c r="R36" s="9" t="str">
        <f>IFERROR(VLOOKUP(K36,'2024-2025'!#REF!,'Frais joueurs'!R$1,0),"")</f>
        <v/>
      </c>
      <c r="S36" s="10" t="str">
        <f>IFERROR(VLOOKUP(K36,'2024-2025'!#REF!,'Frais joueurs'!S$1,0),"")</f>
        <v/>
      </c>
      <c r="U36" s="1" t="str">
        <f t="shared" si="16"/>
        <v>José R13</v>
      </c>
      <c r="V36" s="22" t="str">
        <f>IFERROR(VLOOKUP(U36,'2024-2025'!#REF!,'Frais joueurs'!V$1,0),"")</f>
        <v/>
      </c>
      <c r="W36" s="15" t="str">
        <f>IFERROR(VLOOKUP(U36,'2024-2025'!#REF!,'Frais joueurs'!W$1,0),"")</f>
        <v/>
      </c>
      <c r="X36" s="16" t="str">
        <f>IFERROR(VLOOKUP(U36,'2024-2025'!#REF!,'Frais joueurs'!X$1,0),"")</f>
        <v/>
      </c>
      <c r="Y36" s="16" t="str">
        <f>IFERROR(VLOOKUP(U36,'2024-2025'!#REF!,'Frais joueurs'!Y$1,0),"")</f>
        <v/>
      </c>
      <c r="Z36" s="9" t="str">
        <f>IFERROR(VLOOKUP(U36,'2024-2025'!#REF!,'Frais joueurs'!Z$1,0),"")</f>
        <v/>
      </c>
      <c r="AA36" s="9" t="str">
        <f>IFERROR(VLOOKUP(U36,'2024-2025'!#REF!,'Frais joueurs'!AA$1,0),"")</f>
        <v/>
      </c>
      <c r="AB36" s="9" t="str">
        <f>IFERROR(VLOOKUP(U36,'2024-2025'!#REF!,'Frais joueurs'!AB$1,0),"")</f>
        <v/>
      </c>
      <c r="AC36" s="10" t="str">
        <f>IFERROR(VLOOKUP(U36,'2024-2025'!#REF!,'Frais joueurs'!AC$1,0),"")</f>
        <v/>
      </c>
      <c r="AE36" s="1" t="str">
        <f t="shared" si="17"/>
        <v>Matthieu13</v>
      </c>
      <c r="AF36" s="22" t="str">
        <f>IFERROR(VLOOKUP(AE36,'2024-2025'!#REF!,'Frais joueurs'!AF$1,0),"")</f>
        <v/>
      </c>
      <c r="AG36" s="15" t="str">
        <f>IFERROR(VLOOKUP(AE36,'2024-2025'!#REF!,'Frais joueurs'!AG$1,0),"")</f>
        <v/>
      </c>
      <c r="AH36" s="16" t="str">
        <f>IFERROR(VLOOKUP(AE36,'2024-2025'!#REF!,'Frais joueurs'!AH$1,0),"")</f>
        <v/>
      </c>
      <c r="AI36" s="16" t="str">
        <f>IFERROR(VLOOKUP(AE36,'2024-2025'!#REF!,'Frais joueurs'!AI$1,0),"")</f>
        <v/>
      </c>
      <c r="AJ36" s="9" t="str">
        <f>IFERROR(VLOOKUP(AE36,'2024-2025'!#REF!,'Frais joueurs'!AJ$1,0),"")</f>
        <v/>
      </c>
      <c r="AK36" s="9" t="str">
        <f>IFERROR(VLOOKUP(AE36,'2024-2025'!#REF!,'Frais joueurs'!AK$1,0),"")</f>
        <v/>
      </c>
      <c r="AL36" s="9" t="str">
        <f>IFERROR(VLOOKUP(AE36,'2024-2025'!#REF!,'Frais joueurs'!AL$1,0),"")</f>
        <v/>
      </c>
      <c r="AM36" s="10" t="str">
        <f>IFERROR(VLOOKUP(AE36,'2024-2025'!#REF!,'Frais joueurs'!AM$1,0),"")</f>
        <v/>
      </c>
      <c r="AO36" s="1" t="str">
        <f t="shared" si="18"/>
        <v>Nathan LG13</v>
      </c>
      <c r="AP36" s="22" t="str">
        <f>IFERROR(VLOOKUP(AO36,'2024-2025'!#REF!,'Frais joueurs'!AP$1,0),"")</f>
        <v/>
      </c>
      <c r="AQ36" s="15" t="str">
        <f>IFERROR(VLOOKUP(AO36,'2024-2025'!#REF!,'Frais joueurs'!AQ$1,0),"")</f>
        <v/>
      </c>
      <c r="AR36" s="16" t="str">
        <f>IFERROR(VLOOKUP(AO36,'2024-2025'!#REF!,'Frais joueurs'!AR$1,0),"")</f>
        <v/>
      </c>
      <c r="AS36" s="16" t="str">
        <f>IFERROR(VLOOKUP(AO36,'2024-2025'!#REF!,'Frais joueurs'!AS$1,0),"")</f>
        <v/>
      </c>
      <c r="AT36" s="9" t="str">
        <f>IFERROR(VLOOKUP(AO36,'2024-2025'!#REF!,'Frais joueurs'!AT$1,0),"")</f>
        <v/>
      </c>
      <c r="AU36" s="9" t="str">
        <f>IFERROR(VLOOKUP(AO36,'2024-2025'!#REF!,'Frais joueurs'!AU$1,0),"")</f>
        <v/>
      </c>
      <c r="AV36" s="9" t="str">
        <f>IFERROR(VLOOKUP(AO36,'2024-2025'!#REF!,'Frais joueurs'!AV$1,0),"")</f>
        <v/>
      </c>
      <c r="AW36" s="10" t="str">
        <f>IFERROR(VLOOKUP(AO36,'2024-2025'!#REF!,'Frais joueurs'!AW$1,0),"")</f>
        <v/>
      </c>
      <c r="AY36" s="1" t="str">
        <f t="shared" si="19"/>
        <v>Pascal13</v>
      </c>
      <c r="AZ36" s="22" t="str">
        <f>IFERROR(VLOOKUP(AY36,'2024-2025'!#REF!,'Frais joueurs'!AZ$1,0),"")</f>
        <v/>
      </c>
      <c r="BA36" s="15" t="str">
        <f>IFERROR(VLOOKUP(AY36,'2024-2025'!#REF!,'Frais joueurs'!BA$1,0),"")</f>
        <v/>
      </c>
      <c r="BB36" s="16" t="str">
        <f>IFERROR(VLOOKUP(AY36,'2024-2025'!#REF!,'Frais joueurs'!BB$1,0),"")</f>
        <v/>
      </c>
      <c r="BC36" s="16" t="str">
        <f>IFERROR(VLOOKUP(AY36,'2024-2025'!#REF!,'Frais joueurs'!BC$1,0),"")</f>
        <v/>
      </c>
      <c r="BD36" s="9" t="str">
        <f>IFERROR(VLOOKUP(AY36,'2024-2025'!#REF!,'Frais joueurs'!BD$1,0),"")</f>
        <v/>
      </c>
      <c r="BE36" s="9" t="str">
        <f>IFERROR(VLOOKUP(AY36,'2024-2025'!#REF!,'Frais joueurs'!BE$1,0),"")</f>
        <v/>
      </c>
      <c r="BF36" s="9" t="str">
        <f>IFERROR(VLOOKUP(AY36,'2024-2025'!#REF!,'Frais joueurs'!BF$1,0),"")</f>
        <v/>
      </c>
      <c r="BG36" s="10" t="str">
        <f>IFERROR(VLOOKUP(AY36,'2024-2025'!#REF!,'Frais joueurs'!BG$1,0),"")</f>
        <v/>
      </c>
      <c r="BI36" s="1" t="str">
        <f t="shared" si="20"/>
        <v>Walter13</v>
      </c>
      <c r="BJ36" s="22" t="str">
        <f>IFERROR(VLOOKUP(BI36,'2024-2025'!#REF!,'Frais joueurs'!BJ$1,0),"")</f>
        <v/>
      </c>
      <c r="BK36" s="15" t="str">
        <f>IFERROR(VLOOKUP(BI36,'2024-2025'!#REF!,'Frais joueurs'!BK$1,0),"")</f>
        <v/>
      </c>
      <c r="BL36" s="16" t="str">
        <f>IFERROR(VLOOKUP(BI36,'2024-2025'!#REF!,'Frais joueurs'!BL$1,0),"")</f>
        <v/>
      </c>
      <c r="BM36" s="16" t="str">
        <f>IFERROR(VLOOKUP(BI36,'2024-2025'!#REF!,'Frais joueurs'!BM$1,0),"")</f>
        <v/>
      </c>
      <c r="BN36" s="9" t="str">
        <f>IFERROR(VLOOKUP(BI36,'2024-2025'!#REF!,'Frais joueurs'!BN$1,0),"")</f>
        <v/>
      </c>
      <c r="BO36" s="9" t="str">
        <f>IFERROR(VLOOKUP(BI36,'2024-2025'!#REF!,'Frais joueurs'!BO$1,0),"")</f>
        <v/>
      </c>
      <c r="BP36" s="9" t="str">
        <f>IFERROR(VLOOKUP(BI36,'2024-2025'!#REF!,'Frais joueurs'!BP$1,0),"")</f>
        <v/>
      </c>
      <c r="BQ36" s="10" t="str">
        <f>IFERROR(VLOOKUP(BI36,'2024-2025'!#REF!,'Frais joueurs'!BQ$1,0),"")</f>
        <v/>
      </c>
    </row>
    <row r="37" spans="1:69" ht="16.5" hidden="1" customHeight="1" x14ac:dyDescent="0.25">
      <c r="A37" s="1" t="str">
        <f t="shared" si="14"/>
        <v>Christian14</v>
      </c>
      <c r="B37" s="22" t="str">
        <f>IFERROR(VLOOKUP(A37,'2024-2025'!#REF!,'Frais joueurs'!B$1,0),"")</f>
        <v/>
      </c>
      <c r="C37" s="15" t="str">
        <f>IFERROR(VLOOKUP(A37,'2024-2025'!#REF!,'Frais joueurs'!C$1,0),"")</f>
        <v/>
      </c>
      <c r="D37" s="16" t="str">
        <f>IFERROR(VLOOKUP(A37,'2024-2025'!#REF!,'Frais joueurs'!D$1,0),"")</f>
        <v/>
      </c>
      <c r="E37" s="16" t="str">
        <f>IFERROR(VLOOKUP(A37,'2024-2025'!#REF!,'Frais joueurs'!E$1,0),"")</f>
        <v/>
      </c>
      <c r="F37" s="9" t="str">
        <f>IFERROR(VLOOKUP(A37,'2024-2025'!#REF!,'Frais joueurs'!F$1,0),"")</f>
        <v/>
      </c>
      <c r="G37" s="9" t="str">
        <f>IFERROR(VLOOKUP(A37,'2024-2025'!#REF!,'Frais joueurs'!G$1,0),"")</f>
        <v/>
      </c>
      <c r="H37" s="9" t="str">
        <f>IFERROR(VLOOKUP(A37,'2024-2025'!#REF!,'Frais joueurs'!H$1,0),"")</f>
        <v/>
      </c>
      <c r="I37" s="10" t="str">
        <f>IFERROR(VLOOKUP(A37,'2024-2025'!#REF!,'Frais joueurs'!I$1,0),"")</f>
        <v/>
      </c>
      <c r="K37" s="1" t="str">
        <f t="shared" si="15"/>
        <v>Herve14</v>
      </c>
      <c r="L37" s="22" t="str">
        <f>IFERROR(VLOOKUP(K37,'2024-2025'!#REF!,'Frais joueurs'!L$1,0),"")</f>
        <v/>
      </c>
      <c r="M37" s="15" t="str">
        <f>IFERROR(VLOOKUP(K37,'2024-2025'!#REF!,'Frais joueurs'!M$1,0),"")</f>
        <v/>
      </c>
      <c r="N37" s="16" t="str">
        <f>IFERROR(VLOOKUP(K37,'2024-2025'!#REF!,'Frais joueurs'!N$1,0),"")</f>
        <v/>
      </c>
      <c r="O37" s="16" t="str">
        <f>IFERROR(VLOOKUP(K37,'2024-2025'!#REF!,'Frais joueurs'!O$1,0),"")</f>
        <v/>
      </c>
      <c r="P37" s="9" t="str">
        <f>IFERROR(VLOOKUP(K37,'2024-2025'!#REF!,'Frais joueurs'!P$1,0),"")</f>
        <v/>
      </c>
      <c r="Q37" s="9" t="str">
        <f>IFERROR(VLOOKUP(K37,'2024-2025'!#REF!,'Frais joueurs'!Q$1,0),"")</f>
        <v/>
      </c>
      <c r="R37" s="9" t="str">
        <f>IFERROR(VLOOKUP(K37,'2024-2025'!#REF!,'Frais joueurs'!R$1,0),"")</f>
        <v/>
      </c>
      <c r="S37" s="10" t="str">
        <f>IFERROR(VLOOKUP(K37,'2024-2025'!#REF!,'Frais joueurs'!S$1,0),"")</f>
        <v/>
      </c>
      <c r="U37" s="1" t="str">
        <f t="shared" si="16"/>
        <v>José R14</v>
      </c>
      <c r="V37" s="22" t="str">
        <f>IFERROR(VLOOKUP(U37,'2024-2025'!#REF!,'Frais joueurs'!V$1,0),"")</f>
        <v/>
      </c>
      <c r="W37" s="15" t="str">
        <f>IFERROR(VLOOKUP(U37,'2024-2025'!#REF!,'Frais joueurs'!W$1,0),"")</f>
        <v/>
      </c>
      <c r="X37" s="16" t="str">
        <f>IFERROR(VLOOKUP(U37,'2024-2025'!#REF!,'Frais joueurs'!X$1,0),"")</f>
        <v/>
      </c>
      <c r="Y37" s="16" t="str">
        <f>IFERROR(VLOOKUP(U37,'2024-2025'!#REF!,'Frais joueurs'!Y$1,0),"")</f>
        <v/>
      </c>
      <c r="Z37" s="9" t="str">
        <f>IFERROR(VLOOKUP(U37,'2024-2025'!#REF!,'Frais joueurs'!Z$1,0),"")</f>
        <v/>
      </c>
      <c r="AA37" s="9" t="str">
        <f>IFERROR(VLOOKUP(U37,'2024-2025'!#REF!,'Frais joueurs'!AA$1,0),"")</f>
        <v/>
      </c>
      <c r="AB37" s="9" t="str">
        <f>IFERROR(VLOOKUP(U37,'2024-2025'!#REF!,'Frais joueurs'!AB$1,0),"")</f>
        <v/>
      </c>
      <c r="AC37" s="10" t="str">
        <f>IFERROR(VLOOKUP(U37,'2024-2025'!#REF!,'Frais joueurs'!AC$1,0),"")</f>
        <v/>
      </c>
      <c r="AE37" s="1" t="str">
        <f t="shared" si="17"/>
        <v>Matthieu14</v>
      </c>
      <c r="AF37" s="22" t="str">
        <f>IFERROR(VLOOKUP(AE37,'2024-2025'!#REF!,'Frais joueurs'!AF$1,0),"")</f>
        <v/>
      </c>
      <c r="AG37" s="15" t="str">
        <f>IFERROR(VLOOKUP(AE37,'2024-2025'!#REF!,'Frais joueurs'!AG$1,0),"")</f>
        <v/>
      </c>
      <c r="AH37" s="16" t="str">
        <f>IFERROR(VLOOKUP(AE37,'2024-2025'!#REF!,'Frais joueurs'!AH$1,0),"")</f>
        <v/>
      </c>
      <c r="AI37" s="16" t="str">
        <f>IFERROR(VLOOKUP(AE37,'2024-2025'!#REF!,'Frais joueurs'!AI$1,0),"")</f>
        <v/>
      </c>
      <c r="AJ37" s="9" t="str">
        <f>IFERROR(VLOOKUP(AE37,'2024-2025'!#REF!,'Frais joueurs'!AJ$1,0),"")</f>
        <v/>
      </c>
      <c r="AK37" s="9" t="str">
        <f>IFERROR(VLOOKUP(AE37,'2024-2025'!#REF!,'Frais joueurs'!AK$1,0),"")</f>
        <v/>
      </c>
      <c r="AL37" s="9" t="str">
        <f>IFERROR(VLOOKUP(AE37,'2024-2025'!#REF!,'Frais joueurs'!AL$1,0),"")</f>
        <v/>
      </c>
      <c r="AM37" s="10" t="str">
        <f>IFERROR(VLOOKUP(AE37,'2024-2025'!#REF!,'Frais joueurs'!AM$1,0),"")</f>
        <v/>
      </c>
      <c r="AO37" s="1" t="str">
        <f t="shared" si="18"/>
        <v>Nathan LG14</v>
      </c>
      <c r="AP37" s="22" t="str">
        <f>IFERROR(VLOOKUP(AO37,'2024-2025'!#REF!,'Frais joueurs'!AP$1,0),"")</f>
        <v/>
      </c>
      <c r="AQ37" s="15" t="str">
        <f>IFERROR(VLOOKUP(AO37,'2024-2025'!#REF!,'Frais joueurs'!AQ$1,0),"")</f>
        <v/>
      </c>
      <c r="AR37" s="16" t="str">
        <f>IFERROR(VLOOKUP(AO37,'2024-2025'!#REF!,'Frais joueurs'!AR$1,0),"")</f>
        <v/>
      </c>
      <c r="AS37" s="16" t="str">
        <f>IFERROR(VLOOKUP(AO37,'2024-2025'!#REF!,'Frais joueurs'!AS$1,0),"")</f>
        <v/>
      </c>
      <c r="AT37" s="9" t="str">
        <f>IFERROR(VLOOKUP(AO37,'2024-2025'!#REF!,'Frais joueurs'!AT$1,0),"")</f>
        <v/>
      </c>
      <c r="AU37" s="9" t="str">
        <f>IFERROR(VLOOKUP(AO37,'2024-2025'!#REF!,'Frais joueurs'!AU$1,0),"")</f>
        <v/>
      </c>
      <c r="AV37" s="9" t="str">
        <f>IFERROR(VLOOKUP(AO37,'2024-2025'!#REF!,'Frais joueurs'!AV$1,0),"")</f>
        <v/>
      </c>
      <c r="AW37" s="10" t="str">
        <f>IFERROR(VLOOKUP(AO37,'2024-2025'!#REF!,'Frais joueurs'!AW$1,0),"")</f>
        <v/>
      </c>
      <c r="AY37" s="1" t="str">
        <f t="shared" si="19"/>
        <v>Pascal14</v>
      </c>
      <c r="AZ37" s="22" t="str">
        <f>IFERROR(VLOOKUP(AY37,'2024-2025'!#REF!,'Frais joueurs'!AZ$1,0),"")</f>
        <v/>
      </c>
      <c r="BA37" s="15" t="str">
        <f>IFERROR(VLOOKUP(AY37,'2024-2025'!#REF!,'Frais joueurs'!BA$1,0),"")</f>
        <v/>
      </c>
      <c r="BB37" s="16" t="str">
        <f>IFERROR(VLOOKUP(AY37,'2024-2025'!#REF!,'Frais joueurs'!BB$1,0),"")</f>
        <v/>
      </c>
      <c r="BC37" s="16" t="str">
        <f>IFERROR(VLOOKUP(AY37,'2024-2025'!#REF!,'Frais joueurs'!BC$1,0),"")</f>
        <v/>
      </c>
      <c r="BD37" s="9" t="str">
        <f>IFERROR(VLOOKUP(AY37,'2024-2025'!#REF!,'Frais joueurs'!BD$1,0),"")</f>
        <v/>
      </c>
      <c r="BE37" s="9" t="str">
        <f>IFERROR(VLOOKUP(AY37,'2024-2025'!#REF!,'Frais joueurs'!BE$1,0),"")</f>
        <v/>
      </c>
      <c r="BF37" s="9" t="str">
        <f>IFERROR(VLOOKUP(AY37,'2024-2025'!#REF!,'Frais joueurs'!BF$1,0),"")</f>
        <v/>
      </c>
      <c r="BG37" s="10" t="str">
        <f>IFERROR(VLOOKUP(AY37,'2024-2025'!#REF!,'Frais joueurs'!BG$1,0),"")</f>
        <v/>
      </c>
      <c r="BI37" s="1" t="str">
        <f t="shared" si="20"/>
        <v>Walter14</v>
      </c>
      <c r="BJ37" s="22" t="str">
        <f>IFERROR(VLOOKUP(BI37,'2024-2025'!#REF!,'Frais joueurs'!BJ$1,0),"")</f>
        <v/>
      </c>
      <c r="BK37" s="15" t="str">
        <f>IFERROR(VLOOKUP(BI37,'2024-2025'!#REF!,'Frais joueurs'!BK$1,0),"")</f>
        <v/>
      </c>
      <c r="BL37" s="16" t="str">
        <f>IFERROR(VLOOKUP(BI37,'2024-2025'!#REF!,'Frais joueurs'!BL$1,0),"")</f>
        <v/>
      </c>
      <c r="BM37" s="16" t="str">
        <f>IFERROR(VLOOKUP(BI37,'2024-2025'!#REF!,'Frais joueurs'!BM$1,0),"")</f>
        <v/>
      </c>
      <c r="BN37" s="9" t="str">
        <f>IFERROR(VLOOKUP(BI37,'2024-2025'!#REF!,'Frais joueurs'!BN$1,0),"")</f>
        <v/>
      </c>
      <c r="BO37" s="9" t="str">
        <f>IFERROR(VLOOKUP(BI37,'2024-2025'!#REF!,'Frais joueurs'!BO$1,0),"")</f>
        <v/>
      </c>
      <c r="BP37" s="9" t="str">
        <f>IFERROR(VLOOKUP(BI37,'2024-2025'!#REF!,'Frais joueurs'!BP$1,0),"")</f>
        <v/>
      </c>
      <c r="BQ37" s="10" t="str">
        <f>IFERROR(VLOOKUP(BI37,'2024-2025'!#REF!,'Frais joueurs'!BQ$1,0),"")</f>
        <v/>
      </c>
    </row>
    <row r="38" spans="1:69" ht="16.5" hidden="1" customHeight="1" x14ac:dyDescent="0.25">
      <c r="A38" s="1" t="str">
        <f t="shared" si="14"/>
        <v>Christian15</v>
      </c>
      <c r="B38" s="22" t="str">
        <f>IFERROR(VLOOKUP(A38,'2024-2025'!#REF!,'Frais joueurs'!B$1,0),"")</f>
        <v/>
      </c>
      <c r="C38" s="15" t="str">
        <f>IFERROR(VLOOKUP(A38,'2024-2025'!#REF!,'Frais joueurs'!C$1,0),"")</f>
        <v/>
      </c>
      <c r="D38" s="16" t="str">
        <f>IFERROR(VLOOKUP(A38,'2024-2025'!#REF!,'Frais joueurs'!D$1,0),"")</f>
        <v/>
      </c>
      <c r="E38" s="16" t="str">
        <f>IFERROR(VLOOKUP(A38,'2024-2025'!#REF!,'Frais joueurs'!E$1,0),"")</f>
        <v/>
      </c>
      <c r="F38" s="9" t="str">
        <f>IFERROR(VLOOKUP(A38,'2024-2025'!#REF!,'Frais joueurs'!F$1,0),"")</f>
        <v/>
      </c>
      <c r="G38" s="9" t="str">
        <f>IFERROR(VLOOKUP(A38,'2024-2025'!#REF!,'Frais joueurs'!G$1,0),"")</f>
        <v/>
      </c>
      <c r="H38" s="9" t="str">
        <f>IFERROR(VLOOKUP(A38,'2024-2025'!#REF!,'Frais joueurs'!H$1,0),"")</f>
        <v/>
      </c>
      <c r="I38" s="10" t="str">
        <f>IFERROR(VLOOKUP(A38,'2024-2025'!#REF!,'Frais joueurs'!I$1,0),"")</f>
        <v/>
      </c>
      <c r="K38" s="1" t="str">
        <f t="shared" si="15"/>
        <v>Herve15</v>
      </c>
      <c r="L38" s="22" t="str">
        <f>IFERROR(VLOOKUP(K38,'2024-2025'!#REF!,'Frais joueurs'!L$1,0),"")</f>
        <v/>
      </c>
      <c r="M38" s="15" t="str">
        <f>IFERROR(VLOOKUP(K38,'2024-2025'!#REF!,'Frais joueurs'!M$1,0),"")</f>
        <v/>
      </c>
      <c r="N38" s="16" t="str">
        <f>IFERROR(VLOOKUP(K38,'2024-2025'!#REF!,'Frais joueurs'!N$1,0),"")</f>
        <v/>
      </c>
      <c r="O38" s="16" t="str">
        <f>IFERROR(VLOOKUP(K38,'2024-2025'!#REF!,'Frais joueurs'!O$1,0),"")</f>
        <v/>
      </c>
      <c r="P38" s="9" t="str">
        <f>IFERROR(VLOOKUP(K38,'2024-2025'!#REF!,'Frais joueurs'!P$1,0),"")</f>
        <v/>
      </c>
      <c r="Q38" s="9" t="str">
        <f>IFERROR(VLOOKUP(K38,'2024-2025'!#REF!,'Frais joueurs'!Q$1,0),"")</f>
        <v/>
      </c>
      <c r="R38" s="9" t="str">
        <f>IFERROR(VLOOKUP(K38,'2024-2025'!#REF!,'Frais joueurs'!R$1,0),"")</f>
        <v/>
      </c>
      <c r="S38" s="10" t="str">
        <f>IFERROR(VLOOKUP(K38,'2024-2025'!#REF!,'Frais joueurs'!S$1,0),"")</f>
        <v/>
      </c>
      <c r="U38" s="1" t="str">
        <f t="shared" si="16"/>
        <v>José R15</v>
      </c>
      <c r="V38" s="22" t="str">
        <f>IFERROR(VLOOKUP(U38,'2024-2025'!#REF!,'Frais joueurs'!V$1,0),"")</f>
        <v/>
      </c>
      <c r="W38" s="15" t="str">
        <f>IFERROR(VLOOKUP(U38,'2024-2025'!#REF!,'Frais joueurs'!W$1,0),"")</f>
        <v/>
      </c>
      <c r="X38" s="16" t="str">
        <f>IFERROR(VLOOKUP(U38,'2024-2025'!#REF!,'Frais joueurs'!X$1,0),"")</f>
        <v/>
      </c>
      <c r="Y38" s="16" t="str">
        <f>IFERROR(VLOOKUP(U38,'2024-2025'!#REF!,'Frais joueurs'!Y$1,0),"")</f>
        <v/>
      </c>
      <c r="Z38" s="9" t="str">
        <f>IFERROR(VLOOKUP(U38,'2024-2025'!#REF!,'Frais joueurs'!Z$1,0),"")</f>
        <v/>
      </c>
      <c r="AA38" s="9" t="str">
        <f>IFERROR(VLOOKUP(U38,'2024-2025'!#REF!,'Frais joueurs'!AA$1,0),"")</f>
        <v/>
      </c>
      <c r="AB38" s="9" t="str">
        <f>IFERROR(VLOOKUP(U38,'2024-2025'!#REF!,'Frais joueurs'!AB$1,0),"")</f>
        <v/>
      </c>
      <c r="AC38" s="10" t="str">
        <f>IFERROR(VLOOKUP(U38,'2024-2025'!#REF!,'Frais joueurs'!AC$1,0),"")</f>
        <v/>
      </c>
      <c r="AE38" s="1" t="str">
        <f t="shared" si="17"/>
        <v>Matthieu15</v>
      </c>
      <c r="AF38" s="22" t="str">
        <f>IFERROR(VLOOKUP(AE38,'2024-2025'!#REF!,'Frais joueurs'!AF$1,0),"")</f>
        <v/>
      </c>
      <c r="AG38" s="15" t="str">
        <f>IFERROR(VLOOKUP(AE38,'2024-2025'!#REF!,'Frais joueurs'!AG$1,0),"")</f>
        <v/>
      </c>
      <c r="AH38" s="16" t="str">
        <f>IFERROR(VLOOKUP(AE38,'2024-2025'!#REF!,'Frais joueurs'!AH$1,0),"")</f>
        <v/>
      </c>
      <c r="AI38" s="16" t="str">
        <f>IFERROR(VLOOKUP(AE38,'2024-2025'!#REF!,'Frais joueurs'!AI$1,0),"")</f>
        <v/>
      </c>
      <c r="AJ38" s="9" t="str">
        <f>IFERROR(VLOOKUP(AE38,'2024-2025'!#REF!,'Frais joueurs'!AJ$1,0),"")</f>
        <v/>
      </c>
      <c r="AK38" s="9" t="str">
        <f>IFERROR(VLOOKUP(AE38,'2024-2025'!#REF!,'Frais joueurs'!AK$1,0),"")</f>
        <v/>
      </c>
      <c r="AL38" s="9" t="str">
        <f>IFERROR(VLOOKUP(AE38,'2024-2025'!#REF!,'Frais joueurs'!AL$1,0),"")</f>
        <v/>
      </c>
      <c r="AM38" s="10" t="str">
        <f>IFERROR(VLOOKUP(AE38,'2024-2025'!#REF!,'Frais joueurs'!AM$1,0),"")</f>
        <v/>
      </c>
      <c r="AO38" s="1" t="str">
        <f t="shared" si="18"/>
        <v>Nathan LG15</v>
      </c>
      <c r="AP38" s="22" t="str">
        <f>IFERROR(VLOOKUP(AO38,'2024-2025'!#REF!,'Frais joueurs'!AP$1,0),"")</f>
        <v/>
      </c>
      <c r="AQ38" s="15" t="str">
        <f>IFERROR(VLOOKUP(AO38,'2024-2025'!#REF!,'Frais joueurs'!AQ$1,0),"")</f>
        <v/>
      </c>
      <c r="AR38" s="16" t="str">
        <f>IFERROR(VLOOKUP(AO38,'2024-2025'!#REF!,'Frais joueurs'!AR$1,0),"")</f>
        <v/>
      </c>
      <c r="AS38" s="16" t="str">
        <f>IFERROR(VLOOKUP(AO38,'2024-2025'!#REF!,'Frais joueurs'!AS$1,0),"")</f>
        <v/>
      </c>
      <c r="AT38" s="9" t="str">
        <f>IFERROR(VLOOKUP(AO38,'2024-2025'!#REF!,'Frais joueurs'!AT$1,0),"")</f>
        <v/>
      </c>
      <c r="AU38" s="9" t="str">
        <f>IFERROR(VLOOKUP(AO38,'2024-2025'!#REF!,'Frais joueurs'!AU$1,0),"")</f>
        <v/>
      </c>
      <c r="AV38" s="9" t="str">
        <f>IFERROR(VLOOKUP(AO38,'2024-2025'!#REF!,'Frais joueurs'!AV$1,0),"")</f>
        <v/>
      </c>
      <c r="AW38" s="10" t="str">
        <f>IFERROR(VLOOKUP(AO38,'2024-2025'!#REF!,'Frais joueurs'!AW$1,0),"")</f>
        <v/>
      </c>
      <c r="AY38" s="1" t="str">
        <f t="shared" si="19"/>
        <v>Pascal15</v>
      </c>
      <c r="AZ38" s="22" t="str">
        <f>IFERROR(VLOOKUP(AY38,'2024-2025'!#REF!,'Frais joueurs'!AZ$1,0),"")</f>
        <v/>
      </c>
      <c r="BA38" s="15" t="str">
        <f>IFERROR(VLOOKUP(AY38,'2024-2025'!#REF!,'Frais joueurs'!BA$1,0),"")</f>
        <v/>
      </c>
      <c r="BB38" s="16" t="str">
        <f>IFERROR(VLOOKUP(AY38,'2024-2025'!#REF!,'Frais joueurs'!BB$1,0),"")</f>
        <v/>
      </c>
      <c r="BC38" s="16" t="str">
        <f>IFERROR(VLOOKUP(AY38,'2024-2025'!#REF!,'Frais joueurs'!BC$1,0),"")</f>
        <v/>
      </c>
      <c r="BD38" s="9" t="str">
        <f>IFERROR(VLOOKUP(AY38,'2024-2025'!#REF!,'Frais joueurs'!BD$1,0),"")</f>
        <v/>
      </c>
      <c r="BE38" s="9" t="str">
        <f>IFERROR(VLOOKUP(AY38,'2024-2025'!#REF!,'Frais joueurs'!BE$1,0),"")</f>
        <v/>
      </c>
      <c r="BF38" s="9" t="str">
        <f>IFERROR(VLOOKUP(AY38,'2024-2025'!#REF!,'Frais joueurs'!BF$1,0),"")</f>
        <v/>
      </c>
      <c r="BG38" s="10" t="str">
        <f>IFERROR(VLOOKUP(AY38,'2024-2025'!#REF!,'Frais joueurs'!BG$1,0),"")</f>
        <v/>
      </c>
      <c r="BI38" s="1" t="str">
        <f t="shared" si="20"/>
        <v>Walter15</v>
      </c>
      <c r="BJ38" s="22" t="str">
        <f>IFERROR(VLOOKUP(BI38,'2024-2025'!#REF!,'Frais joueurs'!BJ$1,0),"")</f>
        <v/>
      </c>
      <c r="BK38" s="15" t="str">
        <f>IFERROR(VLOOKUP(BI38,'2024-2025'!#REF!,'Frais joueurs'!BK$1,0),"")</f>
        <v/>
      </c>
      <c r="BL38" s="16" t="str">
        <f>IFERROR(VLOOKUP(BI38,'2024-2025'!#REF!,'Frais joueurs'!BL$1,0),"")</f>
        <v/>
      </c>
      <c r="BM38" s="16" t="str">
        <f>IFERROR(VLOOKUP(BI38,'2024-2025'!#REF!,'Frais joueurs'!BM$1,0),"")</f>
        <v/>
      </c>
      <c r="BN38" s="9" t="str">
        <f>IFERROR(VLOOKUP(BI38,'2024-2025'!#REF!,'Frais joueurs'!BN$1,0),"")</f>
        <v/>
      </c>
      <c r="BO38" s="9" t="str">
        <f>IFERROR(VLOOKUP(BI38,'2024-2025'!#REF!,'Frais joueurs'!BO$1,0),"")</f>
        <v/>
      </c>
      <c r="BP38" s="9" t="str">
        <f>IFERROR(VLOOKUP(BI38,'2024-2025'!#REF!,'Frais joueurs'!BP$1,0),"")</f>
        <v/>
      </c>
      <c r="BQ38" s="10" t="str">
        <f>IFERROR(VLOOKUP(BI38,'2024-2025'!#REF!,'Frais joueurs'!BQ$1,0),"")</f>
        <v/>
      </c>
    </row>
    <row r="39" spans="1:69" ht="45" x14ac:dyDescent="0.25">
      <c r="B39" s="27" t="s">
        <v>169</v>
      </c>
      <c r="C39" s="28"/>
      <c r="D39" s="30" t="s">
        <v>170</v>
      </c>
      <c r="E39" s="30" t="s">
        <v>171</v>
      </c>
      <c r="F39" s="29" t="s">
        <v>172</v>
      </c>
      <c r="G39" s="29" t="s">
        <v>172</v>
      </c>
      <c r="H39" s="29" t="s">
        <v>172</v>
      </c>
      <c r="I39" s="31" t="s">
        <v>172</v>
      </c>
      <c r="L39" s="27" t="s">
        <v>169</v>
      </c>
      <c r="M39" s="28"/>
      <c r="N39" s="30" t="s">
        <v>170</v>
      </c>
      <c r="O39" s="30" t="s">
        <v>171</v>
      </c>
      <c r="P39" s="29" t="s">
        <v>172</v>
      </c>
      <c r="Q39" s="29" t="s">
        <v>172</v>
      </c>
      <c r="R39" s="29" t="s">
        <v>172</v>
      </c>
      <c r="S39" s="31" t="s">
        <v>172</v>
      </c>
      <c r="V39" s="27" t="s">
        <v>169</v>
      </c>
      <c r="W39" s="28"/>
      <c r="X39" s="30" t="s">
        <v>170</v>
      </c>
      <c r="Y39" s="30" t="s">
        <v>171</v>
      </c>
      <c r="Z39" s="29" t="s">
        <v>172</v>
      </c>
      <c r="AA39" s="29" t="s">
        <v>172</v>
      </c>
      <c r="AB39" s="29" t="s">
        <v>172</v>
      </c>
      <c r="AC39" s="31" t="s">
        <v>172</v>
      </c>
      <c r="AF39" s="27" t="s">
        <v>169</v>
      </c>
      <c r="AG39" s="28"/>
      <c r="AH39" s="30" t="s">
        <v>170</v>
      </c>
      <c r="AI39" s="30" t="s">
        <v>171</v>
      </c>
      <c r="AJ39" s="29" t="s">
        <v>172</v>
      </c>
      <c r="AK39" s="29" t="s">
        <v>172</v>
      </c>
      <c r="AL39" s="29" t="s">
        <v>172</v>
      </c>
      <c r="AM39" s="31" t="s">
        <v>172</v>
      </c>
      <c r="AP39" s="27" t="s">
        <v>169</v>
      </c>
      <c r="AQ39" s="28"/>
      <c r="AR39" s="30" t="s">
        <v>170</v>
      </c>
      <c r="AS39" s="30" t="s">
        <v>171</v>
      </c>
      <c r="AT39" s="29" t="s">
        <v>172</v>
      </c>
      <c r="AU39" s="29" t="s">
        <v>172</v>
      </c>
      <c r="AV39" s="29" t="s">
        <v>172</v>
      </c>
      <c r="AW39" s="31" t="s">
        <v>172</v>
      </c>
      <c r="AZ39" s="27" t="s">
        <v>169</v>
      </c>
      <c r="BA39" s="28"/>
      <c r="BB39" s="30" t="s">
        <v>170</v>
      </c>
      <c r="BC39" s="30" t="s">
        <v>171</v>
      </c>
      <c r="BD39" s="29" t="s">
        <v>172</v>
      </c>
      <c r="BE39" s="29" t="s">
        <v>172</v>
      </c>
      <c r="BF39" s="29" t="s">
        <v>172</v>
      </c>
      <c r="BG39" s="31" t="s">
        <v>172</v>
      </c>
      <c r="BJ39" s="27" t="s">
        <v>169</v>
      </c>
      <c r="BK39" s="28"/>
      <c r="BL39" s="30" t="s">
        <v>170</v>
      </c>
      <c r="BM39" s="30" t="s">
        <v>171</v>
      </c>
      <c r="BN39" s="29" t="s">
        <v>172</v>
      </c>
      <c r="BO39" s="29" t="s">
        <v>172</v>
      </c>
      <c r="BP39" s="29" t="s">
        <v>172</v>
      </c>
      <c r="BQ39" s="31" t="s">
        <v>172</v>
      </c>
    </row>
    <row r="40" spans="1:69" ht="15.75" thickBot="1" x14ac:dyDescent="0.3">
      <c r="B40" s="32">
        <f>E40+F40+G40+H40+I40</f>
        <v>0</v>
      </c>
      <c r="C40" s="23"/>
      <c r="D40" s="24">
        <f>SUM(D24:D38)</f>
        <v>0</v>
      </c>
      <c r="E40" s="25">
        <f>IF(D40=0,0,D40*0.3)</f>
        <v>0</v>
      </c>
      <c r="F40" s="25">
        <f>SUM(F24:F38)</f>
        <v>0</v>
      </c>
      <c r="G40" s="25">
        <f>SUM(G24:G38)</f>
        <v>0</v>
      </c>
      <c r="H40" s="25">
        <f>SUM(H24:H38)</f>
        <v>0</v>
      </c>
      <c r="I40" s="26">
        <f>SUM(I24:I38)</f>
        <v>0</v>
      </c>
      <c r="L40" s="32">
        <f>O40+P40+Q40+R40+S40</f>
        <v>0</v>
      </c>
      <c r="M40" s="23"/>
      <c r="N40" s="24">
        <f>SUM(N24:N38)</f>
        <v>0</v>
      </c>
      <c r="O40" s="25">
        <f>IF(N40=0,0,N40*0.3)</f>
        <v>0</v>
      </c>
      <c r="P40" s="25">
        <f>SUM(P24:P38)</f>
        <v>0</v>
      </c>
      <c r="Q40" s="25">
        <f>SUM(Q24:Q38)</f>
        <v>0</v>
      </c>
      <c r="R40" s="25">
        <f>SUM(R24:R38)</f>
        <v>0</v>
      </c>
      <c r="S40" s="26">
        <f>SUM(S24:S38)</f>
        <v>0</v>
      </c>
      <c r="V40" s="32">
        <f>Y40+Z40+AA40+AB40+AC40</f>
        <v>0</v>
      </c>
      <c r="W40" s="23"/>
      <c r="X40" s="24">
        <f>SUM(X24:X38)</f>
        <v>0</v>
      </c>
      <c r="Y40" s="25">
        <f>IF(X40=0,0,X40*0.3)</f>
        <v>0</v>
      </c>
      <c r="Z40" s="25">
        <f>SUM(Z24:Z38)</f>
        <v>0</v>
      </c>
      <c r="AA40" s="25">
        <f>SUM(AA24:AA38)</f>
        <v>0</v>
      </c>
      <c r="AB40" s="25">
        <f>SUM(AB24:AB38)</f>
        <v>0</v>
      </c>
      <c r="AC40" s="26">
        <f>SUM(AC24:AC38)</f>
        <v>0</v>
      </c>
      <c r="AF40" s="32">
        <f>AI40+AJ40+AK40+AL40+AM40</f>
        <v>0</v>
      </c>
      <c r="AG40" s="23"/>
      <c r="AH40" s="24">
        <f>SUM(AH24:AH38)</f>
        <v>0</v>
      </c>
      <c r="AI40" s="25">
        <f>IF(AH40=0,0,AH40*0.3)</f>
        <v>0</v>
      </c>
      <c r="AJ40" s="25">
        <f>SUM(AJ24:AJ38)</f>
        <v>0</v>
      </c>
      <c r="AK40" s="25">
        <f>SUM(AK24:AK38)</f>
        <v>0</v>
      </c>
      <c r="AL40" s="25">
        <f>SUM(AL24:AL38)</f>
        <v>0</v>
      </c>
      <c r="AM40" s="26">
        <f>SUM(AM24:AM38)</f>
        <v>0</v>
      </c>
      <c r="AP40" s="32">
        <f>AS40+AT40+AU40+AV40+AW40</f>
        <v>0</v>
      </c>
      <c r="AQ40" s="23"/>
      <c r="AR40" s="24">
        <f>SUM(AR24:AR38)</f>
        <v>0</v>
      </c>
      <c r="AS40" s="25">
        <f>IF(AR40=0,0,AR40*0.3)</f>
        <v>0</v>
      </c>
      <c r="AT40" s="25">
        <f>SUM(AT24:AT38)</f>
        <v>0</v>
      </c>
      <c r="AU40" s="25">
        <f>SUM(AU24:AU38)</f>
        <v>0</v>
      </c>
      <c r="AV40" s="25">
        <f>SUM(AV24:AV38)</f>
        <v>0</v>
      </c>
      <c r="AW40" s="26">
        <f>SUM(AW24:AW38)</f>
        <v>0</v>
      </c>
      <c r="AZ40" s="32">
        <f>BC40+BD40+BE40+BF40+BG40</f>
        <v>0</v>
      </c>
      <c r="BA40" s="23"/>
      <c r="BB40" s="24">
        <f>SUM(BB24:BB38)</f>
        <v>0</v>
      </c>
      <c r="BC40" s="25">
        <f>IF(BB40=0,0,BB40*0.3)</f>
        <v>0</v>
      </c>
      <c r="BD40" s="25">
        <f>SUM(BD24:BD38)</f>
        <v>0</v>
      </c>
      <c r="BE40" s="25">
        <f>SUM(BE24:BE38)</f>
        <v>0</v>
      </c>
      <c r="BF40" s="25">
        <f>SUM(BF24:BF38)</f>
        <v>0</v>
      </c>
      <c r="BG40" s="26">
        <f>SUM(BG24:BG38)</f>
        <v>0</v>
      </c>
      <c r="BJ40" s="32">
        <f>BM40+BN40+BO40+BP40+BQ40</f>
        <v>0</v>
      </c>
      <c r="BK40" s="23"/>
      <c r="BL40" s="24">
        <f>SUM(BL24:BL38)</f>
        <v>0</v>
      </c>
      <c r="BM40" s="25">
        <f>IF(BL40=0,0,BL40*0.3)</f>
        <v>0</v>
      </c>
      <c r="BN40" s="25">
        <f>SUM(BN24:BN38)</f>
        <v>0</v>
      </c>
      <c r="BO40" s="25">
        <f>SUM(BO24:BO38)</f>
        <v>0</v>
      </c>
      <c r="BP40" s="25">
        <f>SUM(BP24:BP38)</f>
        <v>0</v>
      </c>
      <c r="BQ40" s="26">
        <f>SUM(BQ24:BQ38)</f>
        <v>0</v>
      </c>
    </row>
    <row r="41" spans="1:69" ht="15.75" thickBot="1" x14ac:dyDescent="0.3">
      <c r="B41" s="33">
        <v>2</v>
      </c>
      <c r="C41" s="33">
        <v>3</v>
      </c>
      <c r="D41" s="33">
        <v>4</v>
      </c>
      <c r="E41" s="33">
        <v>5</v>
      </c>
      <c r="F41" s="33">
        <v>6</v>
      </c>
      <c r="G41" s="33">
        <v>7</v>
      </c>
      <c r="H41" s="33">
        <v>8</v>
      </c>
      <c r="I41" s="33">
        <v>9</v>
      </c>
      <c r="L41" s="33">
        <v>2</v>
      </c>
      <c r="M41" s="33">
        <v>3</v>
      </c>
      <c r="N41" s="33">
        <v>4</v>
      </c>
      <c r="O41" s="33">
        <v>5</v>
      </c>
      <c r="P41" s="33">
        <v>6</v>
      </c>
      <c r="Q41" s="33">
        <v>7</v>
      </c>
      <c r="R41" s="33">
        <v>8</v>
      </c>
      <c r="S41" s="33">
        <v>9</v>
      </c>
      <c r="V41" s="33">
        <v>2</v>
      </c>
      <c r="W41" s="33">
        <v>3</v>
      </c>
      <c r="X41" s="33">
        <v>4</v>
      </c>
      <c r="Y41" s="33">
        <v>5</v>
      </c>
      <c r="Z41" s="33">
        <v>6</v>
      </c>
      <c r="AA41" s="33">
        <v>7</v>
      </c>
      <c r="AB41" s="33">
        <v>8</v>
      </c>
      <c r="AC41" s="33">
        <v>9</v>
      </c>
      <c r="AF41" s="33">
        <v>2</v>
      </c>
      <c r="AG41" s="33">
        <v>3</v>
      </c>
      <c r="AH41" s="33">
        <v>4</v>
      </c>
      <c r="AI41" s="33">
        <v>5</v>
      </c>
      <c r="AJ41" s="33">
        <v>6</v>
      </c>
      <c r="AK41" s="33">
        <v>7</v>
      </c>
      <c r="AL41" s="33">
        <v>8</v>
      </c>
      <c r="AM41" s="33">
        <v>9</v>
      </c>
      <c r="AP41" s="33">
        <v>2</v>
      </c>
      <c r="AQ41" s="33">
        <v>3</v>
      </c>
      <c r="AR41" s="33">
        <v>4</v>
      </c>
      <c r="AS41" s="33">
        <v>5</v>
      </c>
      <c r="AT41" s="33">
        <v>6</v>
      </c>
      <c r="AU41" s="33">
        <v>7</v>
      </c>
      <c r="AV41" s="33">
        <v>8</v>
      </c>
      <c r="AW41" s="33">
        <v>9</v>
      </c>
      <c r="AZ41" s="33">
        <v>2</v>
      </c>
      <c r="BA41" s="33">
        <v>3</v>
      </c>
      <c r="BB41" s="33">
        <v>4</v>
      </c>
      <c r="BC41" s="33">
        <v>5</v>
      </c>
      <c r="BD41" s="33">
        <v>6</v>
      </c>
      <c r="BE41" s="33">
        <v>7</v>
      </c>
      <c r="BF41" s="33">
        <v>8</v>
      </c>
      <c r="BG41" s="33">
        <v>9</v>
      </c>
      <c r="BJ41" s="33">
        <v>2</v>
      </c>
      <c r="BK41" s="33">
        <v>3</v>
      </c>
      <c r="BL41" s="33">
        <v>4</v>
      </c>
      <c r="BM41" s="33">
        <v>5</v>
      </c>
      <c r="BN41" s="33">
        <v>6</v>
      </c>
      <c r="BO41" s="33">
        <v>7</v>
      </c>
      <c r="BP41" s="33">
        <v>8</v>
      </c>
      <c r="BQ41" s="33">
        <v>9</v>
      </c>
    </row>
    <row r="42" spans="1:69" ht="27" thickBot="1" x14ac:dyDescent="0.45">
      <c r="B42" s="6" t="s">
        <v>17</v>
      </c>
      <c r="C42" s="659" t="e">
        <f>VLOOKUP(B42,TableauJoueurs[],2,0)</f>
        <v>#N/A</v>
      </c>
      <c r="D42" s="660"/>
      <c r="E42" s="661"/>
      <c r="F42" s="662" t="s">
        <v>174</v>
      </c>
      <c r="G42" s="663"/>
      <c r="H42" s="657" t="e">
        <f>'2024-2025'!#REF!</f>
        <v>#REF!</v>
      </c>
      <c r="I42" s="658"/>
      <c r="L42" s="6" t="s">
        <v>31</v>
      </c>
      <c r="M42" s="659" t="e">
        <f>VLOOKUP(L42,TableauJoueurs[],2,0)</f>
        <v>#N/A</v>
      </c>
      <c r="N42" s="660"/>
      <c r="O42" s="661"/>
      <c r="P42" s="662" t="s">
        <v>174</v>
      </c>
      <c r="Q42" s="663"/>
      <c r="R42" s="657" t="e">
        <f>'2024-2025'!#REF!</f>
        <v>#REF!</v>
      </c>
      <c r="S42" s="658"/>
      <c r="V42" s="6" t="s">
        <v>52</v>
      </c>
      <c r="W42" s="7"/>
      <c r="X42" s="8" t="e">
        <f>VLOOKUP(V42,TableauJoueurs[],2,0)</f>
        <v>#N/A</v>
      </c>
      <c r="Y42" s="8"/>
      <c r="Z42" s="662" t="s">
        <v>174</v>
      </c>
      <c r="AA42" s="663"/>
      <c r="AB42" s="657" t="e">
        <f>'2024-2025'!#REF!</f>
        <v>#REF!</v>
      </c>
      <c r="AC42" s="658"/>
      <c r="AF42" s="6" t="s">
        <v>73</v>
      </c>
      <c r="AG42" s="659" t="e">
        <f>VLOOKUP(AF42,TableauJoueurs[],2,0)</f>
        <v>#N/A</v>
      </c>
      <c r="AH42" s="660"/>
      <c r="AI42" s="661"/>
      <c r="AJ42" s="662" t="s">
        <v>174</v>
      </c>
      <c r="AK42" s="663"/>
      <c r="AL42" s="657" t="e">
        <f>'2024-2025'!#REF!</f>
        <v>#REF!</v>
      </c>
      <c r="AM42" s="658"/>
      <c r="AP42" s="6" t="s">
        <v>146</v>
      </c>
      <c r="AQ42" s="659" t="e">
        <f>VLOOKUP(AP42,TableauJoueurs[],2,0)</f>
        <v>#N/A</v>
      </c>
      <c r="AR42" s="660"/>
      <c r="AS42" s="661"/>
      <c r="AT42" s="662" t="s">
        <v>174</v>
      </c>
      <c r="AU42" s="663"/>
      <c r="AV42" s="657" t="e">
        <f>'2024-2025'!#REF!</f>
        <v>#REF!</v>
      </c>
      <c r="AW42" s="658"/>
      <c r="AZ42" s="6" t="s">
        <v>98</v>
      </c>
      <c r="BA42" s="659" t="e">
        <f>VLOOKUP(AZ42,TableauJoueurs[],2,0)</f>
        <v>#N/A</v>
      </c>
      <c r="BB42" s="660"/>
      <c r="BC42" s="661"/>
      <c r="BD42" s="662" t="s">
        <v>174</v>
      </c>
      <c r="BE42" s="663"/>
      <c r="BF42" s="657" t="e">
        <f>'2024-2025'!#REF!</f>
        <v>#REF!</v>
      </c>
      <c r="BG42" s="658"/>
      <c r="BJ42" s="6" t="s">
        <v>175</v>
      </c>
      <c r="BK42" s="659" t="e">
        <f>VLOOKUP(BJ42,TableauJoueurs[],2,0)</f>
        <v>#N/A</v>
      </c>
      <c r="BL42" s="660"/>
      <c r="BM42" s="661"/>
      <c r="BN42" s="662" t="s">
        <v>174</v>
      </c>
      <c r="BO42" s="663"/>
      <c r="BP42" s="657" t="e">
        <f>'2024-2025'!#REF!</f>
        <v>#REF!</v>
      </c>
      <c r="BQ42" s="658"/>
    </row>
    <row r="43" spans="1:69" ht="45.75" thickBot="1" x14ac:dyDescent="0.3">
      <c r="B43" s="11" t="s">
        <v>160</v>
      </c>
      <c r="C43" s="12" t="s">
        <v>161</v>
      </c>
      <c r="D43" s="12" t="s">
        <v>173</v>
      </c>
      <c r="E43" s="12" t="s">
        <v>162</v>
      </c>
      <c r="F43" s="13" t="s">
        <v>151</v>
      </c>
      <c r="G43" s="13" t="s">
        <v>167</v>
      </c>
      <c r="H43" s="13" t="s">
        <v>168</v>
      </c>
      <c r="I43" s="14" t="s">
        <v>153</v>
      </c>
      <c r="L43" s="11" t="s">
        <v>160</v>
      </c>
      <c r="M43" s="12" t="s">
        <v>161</v>
      </c>
      <c r="N43" s="12" t="s">
        <v>173</v>
      </c>
      <c r="O43" s="12" t="s">
        <v>162</v>
      </c>
      <c r="P43" s="13" t="s">
        <v>151</v>
      </c>
      <c r="Q43" s="13" t="s">
        <v>167</v>
      </c>
      <c r="R43" s="13" t="s">
        <v>168</v>
      </c>
      <c r="S43" s="14" t="s">
        <v>153</v>
      </c>
      <c r="V43" s="11" t="s">
        <v>160</v>
      </c>
      <c r="W43" s="12" t="s">
        <v>161</v>
      </c>
      <c r="X43" s="12" t="s">
        <v>173</v>
      </c>
      <c r="Y43" s="12" t="s">
        <v>162</v>
      </c>
      <c r="Z43" s="13" t="s">
        <v>151</v>
      </c>
      <c r="AA43" s="13" t="s">
        <v>167</v>
      </c>
      <c r="AB43" s="13" t="s">
        <v>168</v>
      </c>
      <c r="AC43" s="14" t="s">
        <v>153</v>
      </c>
      <c r="AF43" s="11" t="s">
        <v>160</v>
      </c>
      <c r="AG43" s="12" t="s">
        <v>161</v>
      </c>
      <c r="AH43" s="12" t="s">
        <v>173</v>
      </c>
      <c r="AI43" s="12" t="s">
        <v>162</v>
      </c>
      <c r="AJ43" s="13" t="s">
        <v>151</v>
      </c>
      <c r="AK43" s="13" t="s">
        <v>167</v>
      </c>
      <c r="AL43" s="13" t="s">
        <v>168</v>
      </c>
      <c r="AM43" s="14" t="s">
        <v>153</v>
      </c>
      <c r="AP43" s="11" t="s">
        <v>160</v>
      </c>
      <c r="AQ43" s="12" t="s">
        <v>161</v>
      </c>
      <c r="AR43" s="12" t="s">
        <v>173</v>
      </c>
      <c r="AS43" s="12" t="s">
        <v>162</v>
      </c>
      <c r="AT43" s="13" t="s">
        <v>151</v>
      </c>
      <c r="AU43" s="13" t="s">
        <v>167</v>
      </c>
      <c r="AV43" s="13" t="s">
        <v>168</v>
      </c>
      <c r="AW43" s="14" t="s">
        <v>153</v>
      </c>
      <c r="AZ43" s="11" t="s">
        <v>160</v>
      </c>
      <c r="BA43" s="12" t="s">
        <v>161</v>
      </c>
      <c r="BB43" s="12" t="s">
        <v>173</v>
      </c>
      <c r="BC43" s="12" t="s">
        <v>162</v>
      </c>
      <c r="BD43" s="13" t="s">
        <v>151</v>
      </c>
      <c r="BE43" s="13" t="s">
        <v>167</v>
      </c>
      <c r="BF43" s="13" t="s">
        <v>168</v>
      </c>
      <c r="BG43" s="14" t="s">
        <v>153</v>
      </c>
      <c r="BJ43" s="11" t="s">
        <v>160</v>
      </c>
      <c r="BK43" s="12" t="s">
        <v>161</v>
      </c>
      <c r="BL43" s="12" t="s">
        <v>173</v>
      </c>
      <c r="BM43" s="12" t="s">
        <v>162</v>
      </c>
      <c r="BN43" s="13" t="s">
        <v>151</v>
      </c>
      <c r="BO43" s="13" t="s">
        <v>167</v>
      </c>
      <c r="BP43" s="13" t="s">
        <v>168</v>
      </c>
      <c r="BQ43" s="14" t="s">
        <v>153</v>
      </c>
    </row>
    <row r="44" spans="1:69" ht="16.5" customHeight="1" x14ac:dyDescent="0.25">
      <c r="A44" s="1" t="str">
        <f t="shared" ref="A44:A53" si="21">IF(B$42="","",B$42&amp;ROW()-43)</f>
        <v>Dominique1</v>
      </c>
      <c r="B44" s="17" t="str">
        <f>IFERROR(VLOOKUP(A44,'2024-2025'!#REF!,'Frais joueurs'!B$1,0),"")</f>
        <v/>
      </c>
      <c r="C44" s="18" t="str">
        <f>IFERROR(VLOOKUP(A44,'2024-2025'!#REF!,'Frais joueurs'!C$1,0),"")</f>
        <v/>
      </c>
      <c r="D44" s="19" t="str">
        <f>IFERROR(VLOOKUP(A44,'2024-2025'!#REF!,'Frais joueurs'!D$1,0),"")</f>
        <v/>
      </c>
      <c r="E44" s="19" t="str">
        <f>IFERROR(VLOOKUP(A44,'2024-2025'!#REF!,'Frais joueurs'!E$1,0),"")</f>
        <v/>
      </c>
      <c r="F44" s="20" t="str">
        <f>IFERROR(VLOOKUP(A44,'2024-2025'!#REF!,'Frais joueurs'!F$1,0),"")</f>
        <v/>
      </c>
      <c r="G44" s="20" t="str">
        <f>IFERROR(VLOOKUP(A44,'2024-2025'!#REF!,'Frais joueurs'!G$1,0),"")</f>
        <v/>
      </c>
      <c r="H44" s="20" t="str">
        <f>IFERROR(VLOOKUP(A44,'2024-2025'!#REF!,'Frais joueurs'!H$1,0),"")</f>
        <v/>
      </c>
      <c r="I44" s="21" t="str">
        <f>IFERROR(VLOOKUP(A44,'2024-2025'!#REF!,'Frais joueurs'!I$1,0),"")</f>
        <v/>
      </c>
      <c r="K44" s="1" t="str">
        <f t="shared" ref="K44:K53" si="22">IF(L$42="","",L$42&amp;ROW()-43)</f>
        <v>Jean Louis1</v>
      </c>
      <c r="L44" s="17" t="str">
        <f>IFERROR(VLOOKUP(K44,'2024-2025'!#REF!,'Frais joueurs'!L$1,0),"")</f>
        <v/>
      </c>
      <c r="M44" s="18" t="str">
        <f>IFERROR(VLOOKUP(K44,'2024-2025'!#REF!,'Frais joueurs'!M$1,0),"")</f>
        <v/>
      </c>
      <c r="N44" s="19" t="str">
        <f>IFERROR(VLOOKUP(K44,'2024-2025'!#REF!,'Frais joueurs'!N$1,0),"")</f>
        <v/>
      </c>
      <c r="O44" s="19" t="str">
        <f>IFERROR(VLOOKUP(K44,'2024-2025'!#REF!,'Frais joueurs'!O$1,0),"")</f>
        <v/>
      </c>
      <c r="P44" s="20" t="str">
        <f>IFERROR(VLOOKUP(K44,'2024-2025'!#REF!,'Frais joueurs'!P$1,0),"")</f>
        <v/>
      </c>
      <c r="Q44" s="20" t="str">
        <f>IFERROR(VLOOKUP(K44,'2024-2025'!#REF!,'Frais joueurs'!Q$1,0),"")</f>
        <v/>
      </c>
      <c r="R44" s="20" t="str">
        <f>IFERROR(VLOOKUP(K44,'2024-2025'!#REF!,'Frais joueurs'!R$1,0),"")</f>
        <v/>
      </c>
      <c r="S44" s="21" t="str">
        <f>IFERROR(VLOOKUP(K44,'2024-2025'!#REF!,'Frais joueurs'!S$1,0),"")</f>
        <v/>
      </c>
      <c r="U44" s="1" t="str">
        <f t="shared" ref="U44:U53" si="23">IF(V$42="","",V$42&amp;ROW()-43)</f>
        <v>Laurent1</v>
      </c>
      <c r="V44" s="17" t="str">
        <f>IFERROR(VLOOKUP(U44,'2024-2025'!#REF!,'Frais joueurs'!V$1,0),"")</f>
        <v/>
      </c>
      <c r="W44" s="18" t="str">
        <f>IFERROR(VLOOKUP(U44,'2024-2025'!#REF!,'Frais joueurs'!W$1,0),"")</f>
        <v/>
      </c>
      <c r="X44" s="19" t="str">
        <f>IFERROR(VLOOKUP(U44,'2024-2025'!#REF!,'Frais joueurs'!X$1,0),"")</f>
        <v/>
      </c>
      <c r="Y44" s="19" t="str">
        <f>IFERROR(VLOOKUP(U44,'2024-2025'!#REF!,'Frais joueurs'!Y$1,0),"")</f>
        <v/>
      </c>
      <c r="Z44" s="20" t="str">
        <f>IFERROR(VLOOKUP(U44,'2024-2025'!#REF!,'Frais joueurs'!Z$1,0),"")</f>
        <v/>
      </c>
      <c r="AA44" s="20" t="str">
        <f>IFERROR(VLOOKUP(U44,'2024-2025'!#REF!,'Frais joueurs'!AA$1,0),"")</f>
        <v/>
      </c>
      <c r="AB44" s="20" t="str">
        <f>IFERROR(VLOOKUP(U44,'2024-2025'!#REF!,'Frais joueurs'!AB$1,0),"")</f>
        <v/>
      </c>
      <c r="AC44" s="21" t="str">
        <f>IFERROR(VLOOKUP(U44,'2024-2025'!#REF!,'Frais joueurs'!AC$1,0),"")</f>
        <v/>
      </c>
      <c r="AE44" s="1" t="str">
        <f t="shared" ref="AE44:AE53" si="24">IF(AF$42="","",AF$42&amp;ROW()-43)</f>
        <v>Mehmet1</v>
      </c>
      <c r="AF44" s="17" t="str">
        <f>IFERROR(VLOOKUP(AE44,'2024-2025'!#REF!,'Frais joueurs'!AF$1,0),"")</f>
        <v/>
      </c>
      <c r="AG44" s="18" t="str">
        <f>IFERROR(VLOOKUP(AE44,'2024-2025'!#REF!,'Frais joueurs'!AG$1,0),"")</f>
        <v/>
      </c>
      <c r="AH44" s="19" t="str">
        <f>IFERROR(VLOOKUP(AE44,'2024-2025'!#REF!,'Frais joueurs'!AH$1,0),"")</f>
        <v/>
      </c>
      <c r="AI44" s="19" t="str">
        <f>IFERROR(VLOOKUP(AE44,'2024-2025'!#REF!,'Frais joueurs'!AI$1,0),"")</f>
        <v/>
      </c>
      <c r="AJ44" s="20" t="str">
        <f>IFERROR(VLOOKUP(AE44,'2024-2025'!#REF!,'Frais joueurs'!AJ$1,0),"")</f>
        <v/>
      </c>
      <c r="AK44" s="20" t="str">
        <f>IFERROR(VLOOKUP(AE44,'2024-2025'!#REF!,'Frais joueurs'!AK$1,0),"")</f>
        <v/>
      </c>
      <c r="AL44" s="20" t="str">
        <f>IFERROR(VLOOKUP(AE44,'2024-2025'!#REF!,'Frais joueurs'!AL$1,0),"")</f>
        <v/>
      </c>
      <c r="AM44" s="21" t="str">
        <f>IFERROR(VLOOKUP(AE44,'2024-2025'!#REF!,'Frais joueurs'!AM$1,0),"")</f>
        <v/>
      </c>
      <c r="AO44" s="1" t="str">
        <f t="shared" ref="AO44:AO53" si="25">IF(AP$42="","",AP$42&amp;ROW()-43)</f>
        <v>Nathan LN1</v>
      </c>
      <c r="AP44" s="17" t="str">
        <f>IFERROR(VLOOKUP(AO44,'2024-2025'!#REF!,'Frais joueurs'!AP$1,0),"")</f>
        <v/>
      </c>
      <c r="AQ44" s="18" t="str">
        <f>IFERROR(VLOOKUP(AO44,'2024-2025'!#REF!,'Frais joueurs'!AQ$1,0),"")</f>
        <v/>
      </c>
      <c r="AR44" s="19" t="str">
        <f>IFERROR(VLOOKUP(AO44,'2024-2025'!#REF!,'Frais joueurs'!AR$1,0),"")</f>
        <v/>
      </c>
      <c r="AS44" s="19" t="str">
        <f>IFERROR(VLOOKUP(AO44,'2024-2025'!#REF!,'Frais joueurs'!AS$1,0),"")</f>
        <v/>
      </c>
      <c r="AT44" s="20" t="str">
        <f>IFERROR(VLOOKUP(AO44,'2024-2025'!#REF!,'Frais joueurs'!AT$1,0),"")</f>
        <v/>
      </c>
      <c r="AU44" s="20" t="str">
        <f>IFERROR(VLOOKUP(AO44,'2024-2025'!#REF!,'Frais joueurs'!AU$1,0),"")</f>
        <v/>
      </c>
      <c r="AV44" s="20" t="str">
        <f>IFERROR(VLOOKUP(AO44,'2024-2025'!#REF!,'Frais joueurs'!AV$1,0),"")</f>
        <v/>
      </c>
      <c r="AW44" s="21" t="str">
        <f>IFERROR(VLOOKUP(AO44,'2024-2025'!#REF!,'Frais joueurs'!AW$1,0),"")</f>
        <v/>
      </c>
      <c r="AY44" s="1" t="str">
        <f t="shared" ref="AY44:AY53" si="26">IF(AZ$42="","",AZ$42&amp;ROW()-43)</f>
        <v>Philippe1</v>
      </c>
      <c r="AZ44" s="17" t="str">
        <f>IFERROR(VLOOKUP(AY44,'2024-2025'!#REF!,'Frais joueurs'!AZ$1,0),"")</f>
        <v/>
      </c>
      <c r="BA44" s="18" t="str">
        <f>IFERROR(VLOOKUP(AY44,'2024-2025'!#REF!,'Frais joueurs'!BA$1,0),"")</f>
        <v/>
      </c>
      <c r="BB44" s="19" t="str">
        <f>IFERROR(VLOOKUP(AY44,'2024-2025'!#REF!,'Frais joueurs'!BB$1,0),"")</f>
        <v/>
      </c>
      <c r="BC44" s="19" t="str">
        <f>IFERROR(VLOOKUP(AY44,'2024-2025'!#REF!,'Frais joueurs'!BC$1,0),"")</f>
        <v/>
      </c>
      <c r="BD44" s="20" t="str">
        <f>IFERROR(VLOOKUP(AY44,'2024-2025'!#REF!,'Frais joueurs'!BD$1,0),"")</f>
        <v/>
      </c>
      <c r="BE44" s="20" t="str">
        <f>IFERROR(VLOOKUP(AY44,'2024-2025'!#REF!,'Frais joueurs'!BE$1,0),"")</f>
        <v/>
      </c>
      <c r="BF44" s="20" t="str">
        <f>IFERROR(VLOOKUP(AY44,'2024-2025'!#REF!,'Frais joueurs'!BF$1,0),"")</f>
        <v/>
      </c>
      <c r="BG44" s="21" t="str">
        <f>IFERROR(VLOOKUP(AY44,'2024-2025'!#REF!,'Frais joueurs'!BG$1,0),"")</f>
        <v/>
      </c>
      <c r="BI44" s="1" t="str">
        <f t="shared" ref="BI44:BI53" si="27">IF(BJ$42="","",BJ$42&amp;ROW()-43)</f>
        <v>xx Qui1</v>
      </c>
      <c r="BJ44" s="17" t="str">
        <f>IFERROR(VLOOKUP(BI44,'2024-2025'!#REF!,'Frais joueurs'!BJ$1,0),"")</f>
        <v/>
      </c>
      <c r="BK44" s="18" t="str">
        <f>IFERROR(VLOOKUP(BI44,'2024-2025'!#REF!,'Frais joueurs'!BK$1,0),"")</f>
        <v/>
      </c>
      <c r="BL44" s="19" t="str">
        <f>IFERROR(VLOOKUP(BI44,'2024-2025'!#REF!,'Frais joueurs'!BL$1,0),"")</f>
        <v/>
      </c>
      <c r="BM44" s="19" t="str">
        <f>IFERROR(VLOOKUP(BI44,'2024-2025'!#REF!,'Frais joueurs'!BM$1,0),"")</f>
        <v/>
      </c>
      <c r="BN44" s="20" t="str">
        <f>IFERROR(VLOOKUP(BI44,'2024-2025'!#REF!,'Frais joueurs'!BN$1,0),"")</f>
        <v/>
      </c>
      <c r="BO44" s="20" t="str">
        <f>IFERROR(VLOOKUP(BI44,'2024-2025'!#REF!,'Frais joueurs'!BO$1,0),"")</f>
        <v/>
      </c>
      <c r="BP44" s="20" t="str">
        <f>IFERROR(VLOOKUP(BI44,'2024-2025'!#REF!,'Frais joueurs'!BP$1,0),"")</f>
        <v/>
      </c>
      <c r="BQ44" s="21" t="str">
        <f>IFERROR(VLOOKUP(BI44,'2024-2025'!#REF!,'Frais joueurs'!BQ$1,0),"")</f>
        <v/>
      </c>
    </row>
    <row r="45" spans="1:69" ht="16.5" customHeight="1" x14ac:dyDescent="0.25">
      <c r="A45" s="1" t="str">
        <f t="shared" si="21"/>
        <v>Dominique2</v>
      </c>
      <c r="B45" s="22" t="str">
        <f>IFERROR(VLOOKUP(A45,'2024-2025'!#REF!,'Frais joueurs'!B$1,0),"")</f>
        <v/>
      </c>
      <c r="C45" s="15" t="str">
        <f>IFERROR(VLOOKUP(A45,'2024-2025'!#REF!,'Frais joueurs'!C$1,0),"")</f>
        <v/>
      </c>
      <c r="D45" s="16" t="str">
        <f>IFERROR(VLOOKUP(A45,'2024-2025'!#REF!,'Frais joueurs'!D$1,0),"")</f>
        <v/>
      </c>
      <c r="E45" s="16" t="str">
        <f>IFERROR(VLOOKUP(A45,'2024-2025'!#REF!,'Frais joueurs'!E$1,0),"")</f>
        <v/>
      </c>
      <c r="F45" s="9" t="str">
        <f>IFERROR(VLOOKUP(A45,'2024-2025'!#REF!,'Frais joueurs'!F$1,0),"")</f>
        <v/>
      </c>
      <c r="G45" s="9" t="str">
        <f>IFERROR(VLOOKUP(A45,'2024-2025'!#REF!,'Frais joueurs'!G$1,0),"")</f>
        <v/>
      </c>
      <c r="H45" s="9" t="str">
        <f>IFERROR(VLOOKUP(A45,'2024-2025'!#REF!,'Frais joueurs'!H$1,0),"")</f>
        <v/>
      </c>
      <c r="I45" s="10" t="str">
        <f>IFERROR(VLOOKUP(A45,'2024-2025'!#REF!,'Frais joueurs'!I$1,0),"")</f>
        <v/>
      </c>
      <c r="K45" s="1" t="str">
        <f t="shared" si="22"/>
        <v>Jean Louis2</v>
      </c>
      <c r="L45" s="22" t="str">
        <f>IFERROR(VLOOKUP(K45,'2024-2025'!#REF!,'Frais joueurs'!L$1,0),"")</f>
        <v/>
      </c>
      <c r="M45" s="15" t="str">
        <f>IFERROR(VLOOKUP(K45,'2024-2025'!#REF!,'Frais joueurs'!M$1,0),"")</f>
        <v/>
      </c>
      <c r="N45" s="16" t="str">
        <f>IFERROR(VLOOKUP(K45,'2024-2025'!#REF!,'Frais joueurs'!N$1,0),"")</f>
        <v/>
      </c>
      <c r="O45" s="16" t="str">
        <f>IFERROR(VLOOKUP(K45,'2024-2025'!#REF!,'Frais joueurs'!O$1,0),"")</f>
        <v/>
      </c>
      <c r="P45" s="9" t="str">
        <f>IFERROR(VLOOKUP(K45,'2024-2025'!#REF!,'Frais joueurs'!P$1,0),"")</f>
        <v/>
      </c>
      <c r="Q45" s="9" t="str">
        <f>IFERROR(VLOOKUP(K45,'2024-2025'!#REF!,'Frais joueurs'!Q$1,0),"")</f>
        <v/>
      </c>
      <c r="R45" s="9" t="str">
        <f>IFERROR(VLOOKUP(K45,'2024-2025'!#REF!,'Frais joueurs'!R$1,0),"")</f>
        <v/>
      </c>
      <c r="S45" s="10" t="str">
        <f>IFERROR(VLOOKUP(K45,'2024-2025'!#REF!,'Frais joueurs'!S$1,0),"")</f>
        <v/>
      </c>
      <c r="U45" s="1" t="str">
        <f t="shared" si="23"/>
        <v>Laurent2</v>
      </c>
      <c r="V45" s="22" t="str">
        <f>IFERROR(VLOOKUP(U45,'2024-2025'!#REF!,'Frais joueurs'!V$1,0),"")</f>
        <v/>
      </c>
      <c r="W45" s="15" t="str">
        <f>IFERROR(VLOOKUP(U45,'2024-2025'!#REF!,'Frais joueurs'!W$1,0),"")</f>
        <v/>
      </c>
      <c r="X45" s="16" t="str">
        <f>IFERROR(VLOOKUP(U45,'2024-2025'!#REF!,'Frais joueurs'!X$1,0),"")</f>
        <v/>
      </c>
      <c r="Y45" s="16" t="str">
        <f>IFERROR(VLOOKUP(U45,'2024-2025'!#REF!,'Frais joueurs'!Y$1,0),"")</f>
        <v/>
      </c>
      <c r="Z45" s="9" t="str">
        <f>IFERROR(VLOOKUP(U45,'2024-2025'!#REF!,'Frais joueurs'!Z$1,0),"")</f>
        <v/>
      </c>
      <c r="AA45" s="9" t="str">
        <f>IFERROR(VLOOKUP(U45,'2024-2025'!#REF!,'Frais joueurs'!AA$1,0),"")</f>
        <v/>
      </c>
      <c r="AB45" s="9" t="str">
        <f>IFERROR(VLOOKUP(U45,'2024-2025'!#REF!,'Frais joueurs'!AB$1,0),"")</f>
        <v/>
      </c>
      <c r="AC45" s="10" t="str">
        <f>IFERROR(VLOOKUP(U45,'2024-2025'!#REF!,'Frais joueurs'!AC$1,0),"")</f>
        <v/>
      </c>
      <c r="AE45" s="1" t="str">
        <f t="shared" si="24"/>
        <v>Mehmet2</v>
      </c>
      <c r="AF45" s="22" t="str">
        <f>IFERROR(VLOOKUP(AE45,'2024-2025'!#REF!,'Frais joueurs'!AF$1,0),"")</f>
        <v/>
      </c>
      <c r="AG45" s="15" t="str">
        <f>IFERROR(VLOOKUP(AE45,'2024-2025'!#REF!,'Frais joueurs'!AG$1,0),"")</f>
        <v/>
      </c>
      <c r="AH45" s="16" t="str">
        <f>IFERROR(VLOOKUP(AE45,'2024-2025'!#REF!,'Frais joueurs'!AH$1,0),"")</f>
        <v/>
      </c>
      <c r="AI45" s="16" t="str">
        <f>IFERROR(VLOOKUP(AE45,'2024-2025'!#REF!,'Frais joueurs'!AI$1,0),"")</f>
        <v/>
      </c>
      <c r="AJ45" s="9" t="str">
        <f>IFERROR(VLOOKUP(AE45,'2024-2025'!#REF!,'Frais joueurs'!AJ$1,0),"")</f>
        <v/>
      </c>
      <c r="AK45" s="9" t="str">
        <f>IFERROR(VLOOKUP(AE45,'2024-2025'!#REF!,'Frais joueurs'!AK$1,0),"")</f>
        <v/>
      </c>
      <c r="AL45" s="9" t="str">
        <f>IFERROR(VLOOKUP(AE45,'2024-2025'!#REF!,'Frais joueurs'!AL$1,0),"")</f>
        <v/>
      </c>
      <c r="AM45" s="10" t="str">
        <f>IFERROR(VLOOKUP(AE45,'2024-2025'!#REF!,'Frais joueurs'!AM$1,0),"")</f>
        <v/>
      </c>
      <c r="AO45" s="1" t="str">
        <f t="shared" si="25"/>
        <v>Nathan LN2</v>
      </c>
      <c r="AP45" s="22" t="str">
        <f>IFERROR(VLOOKUP(AO45,'2024-2025'!#REF!,'Frais joueurs'!AP$1,0),"")</f>
        <v/>
      </c>
      <c r="AQ45" s="15" t="str">
        <f>IFERROR(VLOOKUP(AO45,'2024-2025'!#REF!,'Frais joueurs'!AQ$1,0),"")</f>
        <v/>
      </c>
      <c r="AR45" s="16" t="str">
        <f>IFERROR(VLOOKUP(AO45,'2024-2025'!#REF!,'Frais joueurs'!AR$1,0),"")</f>
        <v/>
      </c>
      <c r="AS45" s="16" t="str">
        <f>IFERROR(VLOOKUP(AO45,'2024-2025'!#REF!,'Frais joueurs'!AS$1,0),"")</f>
        <v/>
      </c>
      <c r="AT45" s="9" t="str">
        <f>IFERROR(VLOOKUP(AO45,'2024-2025'!#REF!,'Frais joueurs'!AT$1,0),"")</f>
        <v/>
      </c>
      <c r="AU45" s="9" t="str">
        <f>IFERROR(VLOOKUP(AO45,'2024-2025'!#REF!,'Frais joueurs'!AU$1,0),"")</f>
        <v/>
      </c>
      <c r="AV45" s="9" t="str">
        <f>IFERROR(VLOOKUP(AO45,'2024-2025'!#REF!,'Frais joueurs'!AV$1,0),"")</f>
        <v/>
      </c>
      <c r="AW45" s="10" t="str">
        <f>IFERROR(VLOOKUP(AO45,'2024-2025'!#REF!,'Frais joueurs'!AW$1,0),"")</f>
        <v/>
      </c>
      <c r="AY45" s="1" t="str">
        <f t="shared" si="26"/>
        <v>Philippe2</v>
      </c>
      <c r="AZ45" s="22" t="str">
        <f>IFERROR(VLOOKUP(AY45,'2024-2025'!#REF!,'Frais joueurs'!AZ$1,0),"")</f>
        <v/>
      </c>
      <c r="BA45" s="15" t="str">
        <f>IFERROR(VLOOKUP(AY45,'2024-2025'!#REF!,'Frais joueurs'!BA$1,0),"")</f>
        <v/>
      </c>
      <c r="BB45" s="16" t="str">
        <f>IFERROR(VLOOKUP(AY45,'2024-2025'!#REF!,'Frais joueurs'!BB$1,0),"")</f>
        <v/>
      </c>
      <c r="BC45" s="16" t="str">
        <f>IFERROR(VLOOKUP(AY45,'2024-2025'!#REF!,'Frais joueurs'!BC$1,0),"")</f>
        <v/>
      </c>
      <c r="BD45" s="9" t="str">
        <f>IFERROR(VLOOKUP(AY45,'2024-2025'!#REF!,'Frais joueurs'!BD$1,0),"")</f>
        <v/>
      </c>
      <c r="BE45" s="9" t="str">
        <f>IFERROR(VLOOKUP(AY45,'2024-2025'!#REF!,'Frais joueurs'!BE$1,0),"")</f>
        <v/>
      </c>
      <c r="BF45" s="9" t="str">
        <f>IFERROR(VLOOKUP(AY45,'2024-2025'!#REF!,'Frais joueurs'!BF$1,0),"")</f>
        <v/>
      </c>
      <c r="BG45" s="10" t="str">
        <f>IFERROR(VLOOKUP(AY45,'2024-2025'!#REF!,'Frais joueurs'!BG$1,0),"")</f>
        <v/>
      </c>
      <c r="BI45" s="1" t="str">
        <f t="shared" si="27"/>
        <v>xx Qui2</v>
      </c>
      <c r="BJ45" s="22" t="str">
        <f>IFERROR(VLOOKUP(BI45,'2024-2025'!#REF!,'Frais joueurs'!BJ$1,0),"")</f>
        <v/>
      </c>
      <c r="BK45" s="15" t="str">
        <f>IFERROR(VLOOKUP(BI45,'2024-2025'!#REF!,'Frais joueurs'!BK$1,0),"")</f>
        <v/>
      </c>
      <c r="BL45" s="16" t="str">
        <f>IFERROR(VLOOKUP(BI45,'2024-2025'!#REF!,'Frais joueurs'!BL$1,0),"")</f>
        <v/>
      </c>
      <c r="BM45" s="16" t="str">
        <f>IFERROR(VLOOKUP(BI45,'2024-2025'!#REF!,'Frais joueurs'!BM$1,0),"")</f>
        <v/>
      </c>
      <c r="BN45" s="9" t="str">
        <f>IFERROR(VLOOKUP(BI45,'2024-2025'!#REF!,'Frais joueurs'!BN$1,0),"")</f>
        <v/>
      </c>
      <c r="BO45" s="9" t="str">
        <f>IFERROR(VLOOKUP(BI45,'2024-2025'!#REF!,'Frais joueurs'!BO$1,0),"")</f>
        <v/>
      </c>
      <c r="BP45" s="9" t="str">
        <f>IFERROR(VLOOKUP(BI45,'2024-2025'!#REF!,'Frais joueurs'!BP$1,0),"")</f>
        <v/>
      </c>
      <c r="BQ45" s="10" t="str">
        <f>IFERROR(VLOOKUP(BI45,'2024-2025'!#REF!,'Frais joueurs'!BQ$1,0),"")</f>
        <v/>
      </c>
    </row>
    <row r="46" spans="1:69" ht="16.5" customHeight="1" x14ac:dyDescent="0.25">
      <c r="A46" s="1" t="str">
        <f t="shared" si="21"/>
        <v>Dominique3</v>
      </c>
      <c r="B46" s="22" t="str">
        <f>IFERROR(VLOOKUP(A46,'2024-2025'!#REF!,'Frais joueurs'!B$1,0),"")</f>
        <v/>
      </c>
      <c r="C46" s="15" t="str">
        <f>IFERROR(VLOOKUP(A46,'2024-2025'!#REF!,'Frais joueurs'!C$1,0),"")</f>
        <v/>
      </c>
      <c r="D46" s="16" t="str">
        <f>IFERROR(VLOOKUP(A46,'2024-2025'!#REF!,'Frais joueurs'!D$1,0),"")</f>
        <v/>
      </c>
      <c r="E46" s="16" t="str">
        <f>IFERROR(VLOOKUP(A46,'2024-2025'!#REF!,'Frais joueurs'!E$1,0),"")</f>
        <v/>
      </c>
      <c r="F46" s="9" t="str">
        <f>IFERROR(VLOOKUP(A46,'2024-2025'!#REF!,'Frais joueurs'!F$1,0),"")</f>
        <v/>
      </c>
      <c r="G46" s="9" t="str">
        <f>IFERROR(VLOOKUP(A46,'2024-2025'!#REF!,'Frais joueurs'!G$1,0),"")</f>
        <v/>
      </c>
      <c r="H46" s="9" t="str">
        <f>IFERROR(VLOOKUP(A46,'2024-2025'!#REF!,'Frais joueurs'!H$1,0),"")</f>
        <v/>
      </c>
      <c r="I46" s="10" t="str">
        <f>IFERROR(VLOOKUP(A46,'2024-2025'!#REF!,'Frais joueurs'!I$1,0),"")</f>
        <v/>
      </c>
      <c r="K46" s="1" t="str">
        <f t="shared" si="22"/>
        <v>Jean Louis3</v>
      </c>
      <c r="L46" s="22" t="str">
        <f>IFERROR(VLOOKUP(K46,'2024-2025'!#REF!,'Frais joueurs'!L$1,0),"")</f>
        <v/>
      </c>
      <c r="M46" s="15" t="str">
        <f>IFERROR(VLOOKUP(K46,'2024-2025'!#REF!,'Frais joueurs'!M$1,0),"")</f>
        <v/>
      </c>
      <c r="N46" s="16" t="str">
        <f>IFERROR(VLOOKUP(K46,'2024-2025'!#REF!,'Frais joueurs'!N$1,0),"")</f>
        <v/>
      </c>
      <c r="O46" s="16" t="str">
        <f>IFERROR(VLOOKUP(K46,'2024-2025'!#REF!,'Frais joueurs'!O$1,0),"")</f>
        <v/>
      </c>
      <c r="P46" s="9" t="str">
        <f>IFERROR(VLOOKUP(K46,'2024-2025'!#REF!,'Frais joueurs'!P$1,0),"")</f>
        <v/>
      </c>
      <c r="Q46" s="9" t="str">
        <f>IFERROR(VLOOKUP(K46,'2024-2025'!#REF!,'Frais joueurs'!Q$1,0),"")</f>
        <v/>
      </c>
      <c r="R46" s="9" t="str">
        <f>IFERROR(VLOOKUP(K46,'2024-2025'!#REF!,'Frais joueurs'!R$1,0),"")</f>
        <v/>
      </c>
      <c r="S46" s="10" t="str">
        <f>IFERROR(VLOOKUP(K46,'2024-2025'!#REF!,'Frais joueurs'!S$1,0),"")</f>
        <v/>
      </c>
      <c r="U46" s="1" t="str">
        <f t="shared" si="23"/>
        <v>Laurent3</v>
      </c>
      <c r="V46" s="22" t="str">
        <f>IFERROR(VLOOKUP(U46,'2024-2025'!#REF!,'Frais joueurs'!V$1,0),"")</f>
        <v/>
      </c>
      <c r="W46" s="15" t="str">
        <f>IFERROR(VLOOKUP(U46,'2024-2025'!#REF!,'Frais joueurs'!W$1,0),"")</f>
        <v/>
      </c>
      <c r="X46" s="16" t="str">
        <f>IFERROR(VLOOKUP(U46,'2024-2025'!#REF!,'Frais joueurs'!X$1,0),"")</f>
        <v/>
      </c>
      <c r="Y46" s="16" t="str">
        <f>IFERROR(VLOOKUP(U46,'2024-2025'!#REF!,'Frais joueurs'!Y$1,0),"")</f>
        <v/>
      </c>
      <c r="Z46" s="9" t="str">
        <f>IFERROR(VLOOKUP(U46,'2024-2025'!#REF!,'Frais joueurs'!Z$1,0),"")</f>
        <v/>
      </c>
      <c r="AA46" s="9" t="str">
        <f>IFERROR(VLOOKUP(U46,'2024-2025'!#REF!,'Frais joueurs'!AA$1,0),"")</f>
        <v/>
      </c>
      <c r="AB46" s="9" t="str">
        <f>IFERROR(VLOOKUP(U46,'2024-2025'!#REF!,'Frais joueurs'!AB$1,0),"")</f>
        <v/>
      </c>
      <c r="AC46" s="10" t="str">
        <f>IFERROR(VLOOKUP(U46,'2024-2025'!#REF!,'Frais joueurs'!AC$1,0),"")</f>
        <v/>
      </c>
      <c r="AE46" s="1" t="str">
        <f t="shared" si="24"/>
        <v>Mehmet3</v>
      </c>
      <c r="AF46" s="22" t="str">
        <f>IFERROR(VLOOKUP(AE46,'2024-2025'!#REF!,'Frais joueurs'!AF$1,0),"")</f>
        <v/>
      </c>
      <c r="AG46" s="15" t="str">
        <f>IFERROR(VLOOKUP(AE46,'2024-2025'!#REF!,'Frais joueurs'!AG$1,0),"")</f>
        <v/>
      </c>
      <c r="AH46" s="16" t="str">
        <f>IFERROR(VLOOKUP(AE46,'2024-2025'!#REF!,'Frais joueurs'!AH$1,0),"")</f>
        <v/>
      </c>
      <c r="AI46" s="16" t="str">
        <f>IFERROR(VLOOKUP(AE46,'2024-2025'!#REF!,'Frais joueurs'!AI$1,0),"")</f>
        <v/>
      </c>
      <c r="AJ46" s="9" t="str">
        <f>IFERROR(VLOOKUP(AE46,'2024-2025'!#REF!,'Frais joueurs'!AJ$1,0),"")</f>
        <v/>
      </c>
      <c r="AK46" s="9" t="str">
        <f>IFERROR(VLOOKUP(AE46,'2024-2025'!#REF!,'Frais joueurs'!AK$1,0),"")</f>
        <v/>
      </c>
      <c r="AL46" s="9" t="str">
        <f>IFERROR(VLOOKUP(AE46,'2024-2025'!#REF!,'Frais joueurs'!AL$1,0),"")</f>
        <v/>
      </c>
      <c r="AM46" s="10" t="str">
        <f>IFERROR(VLOOKUP(AE46,'2024-2025'!#REF!,'Frais joueurs'!AM$1,0),"")</f>
        <v/>
      </c>
      <c r="AO46" s="1" t="str">
        <f t="shared" si="25"/>
        <v>Nathan LN3</v>
      </c>
      <c r="AP46" s="22" t="str">
        <f>IFERROR(VLOOKUP(AO46,'2024-2025'!#REF!,'Frais joueurs'!AP$1,0),"")</f>
        <v/>
      </c>
      <c r="AQ46" s="15" t="str">
        <f>IFERROR(VLOOKUP(AO46,'2024-2025'!#REF!,'Frais joueurs'!AQ$1,0),"")</f>
        <v/>
      </c>
      <c r="AR46" s="16" t="str">
        <f>IFERROR(VLOOKUP(AO46,'2024-2025'!#REF!,'Frais joueurs'!AR$1,0),"")</f>
        <v/>
      </c>
      <c r="AS46" s="16" t="str">
        <f>IFERROR(VLOOKUP(AO46,'2024-2025'!#REF!,'Frais joueurs'!AS$1,0),"")</f>
        <v/>
      </c>
      <c r="AT46" s="9" t="str">
        <f>IFERROR(VLOOKUP(AO46,'2024-2025'!#REF!,'Frais joueurs'!AT$1,0),"")</f>
        <v/>
      </c>
      <c r="AU46" s="9" t="str">
        <f>IFERROR(VLOOKUP(AO46,'2024-2025'!#REF!,'Frais joueurs'!AU$1,0),"")</f>
        <v/>
      </c>
      <c r="AV46" s="9" t="str">
        <f>IFERROR(VLOOKUP(AO46,'2024-2025'!#REF!,'Frais joueurs'!AV$1,0),"")</f>
        <v/>
      </c>
      <c r="AW46" s="10" t="str">
        <f>IFERROR(VLOOKUP(AO46,'2024-2025'!#REF!,'Frais joueurs'!AW$1,0),"")</f>
        <v/>
      </c>
      <c r="AY46" s="1" t="str">
        <f t="shared" si="26"/>
        <v>Philippe3</v>
      </c>
      <c r="AZ46" s="22" t="str">
        <f>IFERROR(VLOOKUP(AY46,'2024-2025'!#REF!,'Frais joueurs'!AZ$1,0),"")</f>
        <v/>
      </c>
      <c r="BA46" s="15" t="str">
        <f>IFERROR(VLOOKUP(AY46,'2024-2025'!#REF!,'Frais joueurs'!BA$1,0),"")</f>
        <v/>
      </c>
      <c r="BB46" s="16" t="str">
        <f>IFERROR(VLOOKUP(AY46,'2024-2025'!#REF!,'Frais joueurs'!BB$1,0),"")</f>
        <v/>
      </c>
      <c r="BC46" s="16" t="str">
        <f>IFERROR(VLOOKUP(AY46,'2024-2025'!#REF!,'Frais joueurs'!BC$1,0),"")</f>
        <v/>
      </c>
      <c r="BD46" s="9" t="str">
        <f>IFERROR(VLOOKUP(AY46,'2024-2025'!#REF!,'Frais joueurs'!BD$1,0),"")</f>
        <v/>
      </c>
      <c r="BE46" s="9" t="str">
        <f>IFERROR(VLOOKUP(AY46,'2024-2025'!#REF!,'Frais joueurs'!BE$1,0),"")</f>
        <v/>
      </c>
      <c r="BF46" s="9" t="str">
        <f>IFERROR(VLOOKUP(AY46,'2024-2025'!#REF!,'Frais joueurs'!BF$1,0),"")</f>
        <v/>
      </c>
      <c r="BG46" s="10" t="str">
        <f>IFERROR(VLOOKUP(AY46,'2024-2025'!#REF!,'Frais joueurs'!BG$1,0),"")</f>
        <v/>
      </c>
      <c r="BI46" s="1" t="str">
        <f t="shared" si="27"/>
        <v>xx Qui3</v>
      </c>
      <c r="BJ46" s="22" t="str">
        <f>IFERROR(VLOOKUP(BI46,'2024-2025'!#REF!,'Frais joueurs'!BJ$1,0),"")</f>
        <v/>
      </c>
      <c r="BK46" s="15" t="str">
        <f>IFERROR(VLOOKUP(BI46,'2024-2025'!#REF!,'Frais joueurs'!BK$1,0),"")</f>
        <v/>
      </c>
      <c r="BL46" s="16" t="str">
        <f>IFERROR(VLOOKUP(BI46,'2024-2025'!#REF!,'Frais joueurs'!BL$1,0),"")</f>
        <v/>
      </c>
      <c r="BM46" s="16" t="str">
        <f>IFERROR(VLOOKUP(BI46,'2024-2025'!#REF!,'Frais joueurs'!BM$1,0),"")</f>
        <v/>
      </c>
      <c r="BN46" s="9" t="str">
        <f>IFERROR(VLOOKUP(BI46,'2024-2025'!#REF!,'Frais joueurs'!BN$1,0),"")</f>
        <v/>
      </c>
      <c r="BO46" s="9" t="str">
        <f>IFERROR(VLOOKUP(BI46,'2024-2025'!#REF!,'Frais joueurs'!BO$1,0),"")</f>
        <v/>
      </c>
      <c r="BP46" s="9" t="str">
        <f>IFERROR(VLOOKUP(BI46,'2024-2025'!#REF!,'Frais joueurs'!BP$1,0),"")</f>
        <v/>
      </c>
      <c r="BQ46" s="10" t="str">
        <f>IFERROR(VLOOKUP(BI46,'2024-2025'!#REF!,'Frais joueurs'!BQ$1,0),"")</f>
        <v/>
      </c>
    </row>
    <row r="47" spans="1:69" ht="16.5" customHeight="1" x14ac:dyDescent="0.25">
      <c r="A47" s="1" t="str">
        <f t="shared" si="21"/>
        <v>Dominique4</v>
      </c>
      <c r="B47" s="22" t="str">
        <f>IFERROR(VLOOKUP(A47,'2024-2025'!#REF!,'Frais joueurs'!B$1,0),"")</f>
        <v/>
      </c>
      <c r="C47" s="15" t="str">
        <f>IFERROR(VLOOKUP(A47,'2024-2025'!#REF!,'Frais joueurs'!C$1,0),"")</f>
        <v/>
      </c>
      <c r="D47" s="16" t="str">
        <f>IFERROR(VLOOKUP(A47,'2024-2025'!#REF!,'Frais joueurs'!D$1,0),"")</f>
        <v/>
      </c>
      <c r="E47" s="16" t="str">
        <f>IFERROR(VLOOKUP(A47,'2024-2025'!#REF!,'Frais joueurs'!E$1,0),"")</f>
        <v/>
      </c>
      <c r="F47" s="9" t="str">
        <f>IFERROR(VLOOKUP(A47,'2024-2025'!#REF!,'Frais joueurs'!F$1,0),"")</f>
        <v/>
      </c>
      <c r="G47" s="9" t="str">
        <f>IFERROR(VLOOKUP(A47,'2024-2025'!#REF!,'Frais joueurs'!G$1,0),"")</f>
        <v/>
      </c>
      <c r="H47" s="9" t="str">
        <f>IFERROR(VLOOKUP(A47,'2024-2025'!#REF!,'Frais joueurs'!H$1,0),"")</f>
        <v/>
      </c>
      <c r="I47" s="10" t="str">
        <f>IFERROR(VLOOKUP(A47,'2024-2025'!#REF!,'Frais joueurs'!I$1,0),"")</f>
        <v/>
      </c>
      <c r="K47" s="1" t="str">
        <f t="shared" si="22"/>
        <v>Jean Louis4</v>
      </c>
      <c r="L47" s="22" t="str">
        <f>IFERROR(VLOOKUP(K47,'2024-2025'!#REF!,'Frais joueurs'!L$1,0),"")</f>
        <v/>
      </c>
      <c r="M47" s="15" t="str">
        <f>IFERROR(VLOOKUP(K47,'2024-2025'!#REF!,'Frais joueurs'!M$1,0),"")</f>
        <v/>
      </c>
      <c r="N47" s="16" t="str">
        <f>IFERROR(VLOOKUP(K47,'2024-2025'!#REF!,'Frais joueurs'!N$1,0),"")</f>
        <v/>
      </c>
      <c r="O47" s="16" t="str">
        <f>IFERROR(VLOOKUP(K47,'2024-2025'!#REF!,'Frais joueurs'!O$1,0),"")</f>
        <v/>
      </c>
      <c r="P47" s="9" t="str">
        <f>IFERROR(VLOOKUP(K47,'2024-2025'!#REF!,'Frais joueurs'!P$1,0),"")</f>
        <v/>
      </c>
      <c r="Q47" s="9" t="str">
        <f>IFERROR(VLOOKUP(K47,'2024-2025'!#REF!,'Frais joueurs'!Q$1,0),"")</f>
        <v/>
      </c>
      <c r="R47" s="9" t="str">
        <f>IFERROR(VLOOKUP(K47,'2024-2025'!#REF!,'Frais joueurs'!R$1,0),"")</f>
        <v/>
      </c>
      <c r="S47" s="10" t="str">
        <f>IFERROR(VLOOKUP(K47,'2024-2025'!#REF!,'Frais joueurs'!S$1,0),"")</f>
        <v/>
      </c>
      <c r="U47" s="1" t="str">
        <f t="shared" si="23"/>
        <v>Laurent4</v>
      </c>
      <c r="V47" s="22" t="str">
        <f>IFERROR(VLOOKUP(U47,'2024-2025'!#REF!,'Frais joueurs'!V$1,0),"")</f>
        <v/>
      </c>
      <c r="W47" s="15" t="str">
        <f>IFERROR(VLOOKUP(U47,'2024-2025'!#REF!,'Frais joueurs'!W$1,0),"")</f>
        <v/>
      </c>
      <c r="X47" s="16" t="str">
        <f>IFERROR(VLOOKUP(U47,'2024-2025'!#REF!,'Frais joueurs'!X$1,0),"")</f>
        <v/>
      </c>
      <c r="Y47" s="16" t="str">
        <f>IFERROR(VLOOKUP(U47,'2024-2025'!#REF!,'Frais joueurs'!Y$1,0),"")</f>
        <v/>
      </c>
      <c r="Z47" s="9" t="str">
        <f>IFERROR(VLOOKUP(U47,'2024-2025'!#REF!,'Frais joueurs'!Z$1,0),"")</f>
        <v/>
      </c>
      <c r="AA47" s="9" t="str">
        <f>IFERROR(VLOOKUP(U47,'2024-2025'!#REF!,'Frais joueurs'!AA$1,0),"")</f>
        <v/>
      </c>
      <c r="AB47" s="9" t="str">
        <f>IFERROR(VLOOKUP(U47,'2024-2025'!#REF!,'Frais joueurs'!AB$1,0),"")</f>
        <v/>
      </c>
      <c r="AC47" s="10" t="str">
        <f>IFERROR(VLOOKUP(U47,'2024-2025'!#REF!,'Frais joueurs'!AC$1,0),"")</f>
        <v/>
      </c>
      <c r="AE47" s="1" t="str">
        <f t="shared" si="24"/>
        <v>Mehmet4</v>
      </c>
      <c r="AF47" s="22" t="str">
        <f>IFERROR(VLOOKUP(AE47,'2024-2025'!#REF!,'Frais joueurs'!AF$1,0),"")</f>
        <v/>
      </c>
      <c r="AG47" s="15" t="str">
        <f>IFERROR(VLOOKUP(AE47,'2024-2025'!#REF!,'Frais joueurs'!AG$1,0),"")</f>
        <v/>
      </c>
      <c r="AH47" s="16" t="str">
        <f>IFERROR(VLOOKUP(AE47,'2024-2025'!#REF!,'Frais joueurs'!AH$1,0),"")</f>
        <v/>
      </c>
      <c r="AI47" s="16" t="str">
        <f>IFERROR(VLOOKUP(AE47,'2024-2025'!#REF!,'Frais joueurs'!AI$1,0),"")</f>
        <v/>
      </c>
      <c r="AJ47" s="9" t="str">
        <f>IFERROR(VLOOKUP(AE47,'2024-2025'!#REF!,'Frais joueurs'!AJ$1,0),"")</f>
        <v/>
      </c>
      <c r="AK47" s="9" t="str">
        <f>IFERROR(VLOOKUP(AE47,'2024-2025'!#REF!,'Frais joueurs'!AK$1,0),"")</f>
        <v/>
      </c>
      <c r="AL47" s="9" t="str">
        <f>IFERROR(VLOOKUP(AE47,'2024-2025'!#REF!,'Frais joueurs'!AL$1,0),"")</f>
        <v/>
      </c>
      <c r="AM47" s="10" t="str">
        <f>IFERROR(VLOOKUP(AE47,'2024-2025'!#REF!,'Frais joueurs'!AM$1,0),"")</f>
        <v/>
      </c>
      <c r="AO47" s="1" t="str">
        <f t="shared" si="25"/>
        <v>Nathan LN4</v>
      </c>
      <c r="AP47" s="22" t="str">
        <f>IFERROR(VLOOKUP(AO47,'2024-2025'!#REF!,'Frais joueurs'!AP$1,0),"")</f>
        <v/>
      </c>
      <c r="AQ47" s="15" t="str">
        <f>IFERROR(VLOOKUP(AO47,'2024-2025'!#REF!,'Frais joueurs'!AQ$1,0),"")</f>
        <v/>
      </c>
      <c r="AR47" s="16" t="str">
        <f>IFERROR(VLOOKUP(AO47,'2024-2025'!#REF!,'Frais joueurs'!AR$1,0),"")</f>
        <v/>
      </c>
      <c r="AS47" s="16" t="str">
        <f>IFERROR(VLOOKUP(AO47,'2024-2025'!#REF!,'Frais joueurs'!AS$1,0),"")</f>
        <v/>
      </c>
      <c r="AT47" s="9" t="str">
        <f>IFERROR(VLOOKUP(AO47,'2024-2025'!#REF!,'Frais joueurs'!AT$1,0),"")</f>
        <v/>
      </c>
      <c r="AU47" s="9" t="str">
        <f>IFERROR(VLOOKUP(AO47,'2024-2025'!#REF!,'Frais joueurs'!AU$1,0),"")</f>
        <v/>
      </c>
      <c r="AV47" s="9" t="str">
        <f>IFERROR(VLOOKUP(AO47,'2024-2025'!#REF!,'Frais joueurs'!AV$1,0),"")</f>
        <v/>
      </c>
      <c r="AW47" s="10" t="str">
        <f>IFERROR(VLOOKUP(AO47,'2024-2025'!#REF!,'Frais joueurs'!AW$1,0),"")</f>
        <v/>
      </c>
      <c r="AY47" s="1" t="str">
        <f t="shared" si="26"/>
        <v>Philippe4</v>
      </c>
      <c r="AZ47" s="22" t="str">
        <f>IFERROR(VLOOKUP(AY47,'2024-2025'!#REF!,'Frais joueurs'!AZ$1,0),"")</f>
        <v/>
      </c>
      <c r="BA47" s="15" t="str">
        <f>IFERROR(VLOOKUP(AY47,'2024-2025'!#REF!,'Frais joueurs'!BA$1,0),"")</f>
        <v/>
      </c>
      <c r="BB47" s="16" t="str">
        <f>IFERROR(VLOOKUP(AY47,'2024-2025'!#REF!,'Frais joueurs'!BB$1,0),"")</f>
        <v/>
      </c>
      <c r="BC47" s="16" t="str">
        <f>IFERROR(VLOOKUP(AY47,'2024-2025'!#REF!,'Frais joueurs'!BC$1,0),"")</f>
        <v/>
      </c>
      <c r="BD47" s="9" t="str">
        <f>IFERROR(VLOOKUP(AY47,'2024-2025'!#REF!,'Frais joueurs'!BD$1,0),"")</f>
        <v/>
      </c>
      <c r="BE47" s="9" t="str">
        <f>IFERROR(VLOOKUP(AY47,'2024-2025'!#REF!,'Frais joueurs'!BE$1,0),"")</f>
        <v/>
      </c>
      <c r="BF47" s="9" t="str">
        <f>IFERROR(VLOOKUP(AY47,'2024-2025'!#REF!,'Frais joueurs'!BF$1,0),"")</f>
        <v/>
      </c>
      <c r="BG47" s="10" t="str">
        <f>IFERROR(VLOOKUP(AY47,'2024-2025'!#REF!,'Frais joueurs'!BG$1,0),"")</f>
        <v/>
      </c>
      <c r="BI47" s="1" t="str">
        <f t="shared" si="27"/>
        <v>xx Qui4</v>
      </c>
      <c r="BJ47" s="22" t="str">
        <f>IFERROR(VLOOKUP(BI47,'2024-2025'!#REF!,'Frais joueurs'!BJ$1,0),"")</f>
        <v/>
      </c>
      <c r="BK47" s="15" t="str">
        <f>IFERROR(VLOOKUP(BI47,'2024-2025'!#REF!,'Frais joueurs'!BK$1,0),"")</f>
        <v/>
      </c>
      <c r="BL47" s="16" t="str">
        <f>IFERROR(VLOOKUP(BI47,'2024-2025'!#REF!,'Frais joueurs'!BL$1,0),"")</f>
        <v/>
      </c>
      <c r="BM47" s="16" t="str">
        <f>IFERROR(VLOOKUP(BI47,'2024-2025'!#REF!,'Frais joueurs'!BM$1,0),"")</f>
        <v/>
      </c>
      <c r="BN47" s="9" t="str">
        <f>IFERROR(VLOOKUP(BI47,'2024-2025'!#REF!,'Frais joueurs'!BN$1,0),"")</f>
        <v/>
      </c>
      <c r="BO47" s="9" t="str">
        <f>IFERROR(VLOOKUP(BI47,'2024-2025'!#REF!,'Frais joueurs'!BO$1,0),"")</f>
        <v/>
      </c>
      <c r="BP47" s="9" t="str">
        <f>IFERROR(VLOOKUP(BI47,'2024-2025'!#REF!,'Frais joueurs'!BP$1,0),"")</f>
        <v/>
      </c>
      <c r="BQ47" s="10" t="str">
        <f>IFERROR(VLOOKUP(BI47,'2024-2025'!#REF!,'Frais joueurs'!BQ$1,0),"")</f>
        <v/>
      </c>
    </row>
    <row r="48" spans="1:69" ht="16.5" customHeight="1" x14ac:dyDescent="0.25">
      <c r="A48" s="1" t="str">
        <f t="shared" si="21"/>
        <v>Dominique5</v>
      </c>
      <c r="B48" s="22" t="str">
        <f>IFERROR(VLOOKUP(A48,'2024-2025'!#REF!,'Frais joueurs'!B$1,0),"")</f>
        <v/>
      </c>
      <c r="C48" s="15" t="str">
        <f>IFERROR(VLOOKUP(A48,'2024-2025'!#REF!,'Frais joueurs'!C$1,0),"")</f>
        <v/>
      </c>
      <c r="D48" s="16" t="str">
        <f>IFERROR(VLOOKUP(A48,'2024-2025'!#REF!,'Frais joueurs'!D$1,0),"")</f>
        <v/>
      </c>
      <c r="E48" s="16" t="str">
        <f>IFERROR(VLOOKUP(A48,'2024-2025'!#REF!,'Frais joueurs'!E$1,0),"")</f>
        <v/>
      </c>
      <c r="F48" s="9" t="str">
        <f>IFERROR(VLOOKUP(A48,'2024-2025'!#REF!,'Frais joueurs'!F$1,0),"")</f>
        <v/>
      </c>
      <c r="G48" s="9" t="str">
        <f>IFERROR(VLOOKUP(A48,'2024-2025'!#REF!,'Frais joueurs'!G$1,0),"")</f>
        <v/>
      </c>
      <c r="H48" s="9" t="str">
        <f>IFERROR(VLOOKUP(A48,'2024-2025'!#REF!,'Frais joueurs'!H$1,0),"")</f>
        <v/>
      </c>
      <c r="I48" s="10" t="str">
        <f>IFERROR(VLOOKUP(A48,'2024-2025'!#REF!,'Frais joueurs'!I$1,0),"")</f>
        <v/>
      </c>
      <c r="K48" s="1" t="str">
        <f t="shared" si="22"/>
        <v>Jean Louis5</v>
      </c>
      <c r="L48" s="22" t="str">
        <f>IFERROR(VLOOKUP(K48,'2024-2025'!#REF!,'Frais joueurs'!L$1,0),"")</f>
        <v/>
      </c>
      <c r="M48" s="15" t="str">
        <f>IFERROR(VLOOKUP(K48,'2024-2025'!#REF!,'Frais joueurs'!M$1,0),"")</f>
        <v/>
      </c>
      <c r="N48" s="16" t="str">
        <f>IFERROR(VLOOKUP(K48,'2024-2025'!#REF!,'Frais joueurs'!N$1,0),"")</f>
        <v/>
      </c>
      <c r="O48" s="16" t="str">
        <f>IFERROR(VLOOKUP(K48,'2024-2025'!#REF!,'Frais joueurs'!O$1,0),"")</f>
        <v/>
      </c>
      <c r="P48" s="9" t="str">
        <f>IFERROR(VLOOKUP(K48,'2024-2025'!#REF!,'Frais joueurs'!P$1,0),"")</f>
        <v/>
      </c>
      <c r="Q48" s="9" t="str">
        <f>IFERROR(VLOOKUP(K48,'2024-2025'!#REF!,'Frais joueurs'!Q$1,0),"")</f>
        <v/>
      </c>
      <c r="R48" s="9" t="str">
        <f>IFERROR(VLOOKUP(K48,'2024-2025'!#REF!,'Frais joueurs'!R$1,0),"")</f>
        <v/>
      </c>
      <c r="S48" s="10" t="str">
        <f>IFERROR(VLOOKUP(K48,'2024-2025'!#REF!,'Frais joueurs'!S$1,0),"")</f>
        <v/>
      </c>
      <c r="U48" s="1" t="str">
        <f t="shared" si="23"/>
        <v>Laurent5</v>
      </c>
      <c r="V48" s="22" t="str">
        <f>IFERROR(VLOOKUP(U48,'2024-2025'!#REF!,'Frais joueurs'!V$1,0),"")</f>
        <v/>
      </c>
      <c r="W48" s="15" t="str">
        <f>IFERROR(VLOOKUP(U48,'2024-2025'!#REF!,'Frais joueurs'!W$1,0),"")</f>
        <v/>
      </c>
      <c r="X48" s="16" t="str">
        <f>IFERROR(VLOOKUP(U48,'2024-2025'!#REF!,'Frais joueurs'!X$1,0),"")</f>
        <v/>
      </c>
      <c r="Y48" s="16" t="str">
        <f>IFERROR(VLOOKUP(U48,'2024-2025'!#REF!,'Frais joueurs'!Y$1,0),"")</f>
        <v/>
      </c>
      <c r="Z48" s="9" t="str">
        <f>IFERROR(VLOOKUP(U48,'2024-2025'!#REF!,'Frais joueurs'!Z$1,0),"")</f>
        <v/>
      </c>
      <c r="AA48" s="9" t="str">
        <f>IFERROR(VLOOKUP(U48,'2024-2025'!#REF!,'Frais joueurs'!AA$1,0),"")</f>
        <v/>
      </c>
      <c r="AB48" s="9" t="str">
        <f>IFERROR(VLOOKUP(U48,'2024-2025'!#REF!,'Frais joueurs'!AB$1,0),"")</f>
        <v/>
      </c>
      <c r="AC48" s="10" t="str">
        <f>IFERROR(VLOOKUP(U48,'2024-2025'!#REF!,'Frais joueurs'!AC$1,0),"")</f>
        <v/>
      </c>
      <c r="AE48" s="1" t="str">
        <f t="shared" si="24"/>
        <v>Mehmet5</v>
      </c>
      <c r="AF48" s="22" t="str">
        <f>IFERROR(VLOOKUP(AE48,'2024-2025'!#REF!,'Frais joueurs'!AF$1,0),"")</f>
        <v/>
      </c>
      <c r="AG48" s="15" t="str">
        <f>IFERROR(VLOOKUP(AE48,'2024-2025'!#REF!,'Frais joueurs'!AG$1,0),"")</f>
        <v/>
      </c>
      <c r="AH48" s="16" t="str">
        <f>IFERROR(VLOOKUP(AE48,'2024-2025'!#REF!,'Frais joueurs'!AH$1,0),"")</f>
        <v/>
      </c>
      <c r="AI48" s="16" t="str">
        <f>IFERROR(VLOOKUP(AE48,'2024-2025'!#REF!,'Frais joueurs'!AI$1,0),"")</f>
        <v/>
      </c>
      <c r="AJ48" s="9" t="str">
        <f>IFERROR(VLOOKUP(AE48,'2024-2025'!#REF!,'Frais joueurs'!AJ$1,0),"")</f>
        <v/>
      </c>
      <c r="AK48" s="9" t="str">
        <f>IFERROR(VLOOKUP(AE48,'2024-2025'!#REF!,'Frais joueurs'!AK$1,0),"")</f>
        <v/>
      </c>
      <c r="AL48" s="9" t="str">
        <f>IFERROR(VLOOKUP(AE48,'2024-2025'!#REF!,'Frais joueurs'!AL$1,0),"")</f>
        <v/>
      </c>
      <c r="AM48" s="10" t="str">
        <f>IFERROR(VLOOKUP(AE48,'2024-2025'!#REF!,'Frais joueurs'!AM$1,0),"")</f>
        <v/>
      </c>
      <c r="AO48" s="1" t="str">
        <f t="shared" si="25"/>
        <v>Nathan LN5</v>
      </c>
      <c r="AP48" s="22" t="str">
        <f>IFERROR(VLOOKUP(AO48,'2024-2025'!#REF!,'Frais joueurs'!AP$1,0),"")</f>
        <v/>
      </c>
      <c r="AQ48" s="15" t="str">
        <f>IFERROR(VLOOKUP(AO48,'2024-2025'!#REF!,'Frais joueurs'!AQ$1,0),"")</f>
        <v/>
      </c>
      <c r="AR48" s="16" t="str">
        <f>IFERROR(VLOOKUP(AO48,'2024-2025'!#REF!,'Frais joueurs'!AR$1,0),"")</f>
        <v/>
      </c>
      <c r="AS48" s="16" t="str">
        <f>IFERROR(VLOOKUP(AO48,'2024-2025'!#REF!,'Frais joueurs'!AS$1,0),"")</f>
        <v/>
      </c>
      <c r="AT48" s="9" t="str">
        <f>IFERROR(VLOOKUP(AO48,'2024-2025'!#REF!,'Frais joueurs'!AT$1,0),"")</f>
        <v/>
      </c>
      <c r="AU48" s="9" t="str">
        <f>IFERROR(VLOOKUP(AO48,'2024-2025'!#REF!,'Frais joueurs'!AU$1,0),"")</f>
        <v/>
      </c>
      <c r="AV48" s="9" t="str">
        <f>IFERROR(VLOOKUP(AO48,'2024-2025'!#REF!,'Frais joueurs'!AV$1,0),"")</f>
        <v/>
      </c>
      <c r="AW48" s="10" t="str">
        <f>IFERROR(VLOOKUP(AO48,'2024-2025'!#REF!,'Frais joueurs'!AW$1,0),"")</f>
        <v/>
      </c>
      <c r="AY48" s="1" t="str">
        <f t="shared" si="26"/>
        <v>Philippe5</v>
      </c>
      <c r="AZ48" s="22" t="str">
        <f>IFERROR(VLOOKUP(AY48,'2024-2025'!#REF!,'Frais joueurs'!AZ$1,0),"")</f>
        <v/>
      </c>
      <c r="BA48" s="15" t="str">
        <f>IFERROR(VLOOKUP(AY48,'2024-2025'!#REF!,'Frais joueurs'!BA$1,0),"")</f>
        <v/>
      </c>
      <c r="BB48" s="16" t="str">
        <f>IFERROR(VLOOKUP(AY48,'2024-2025'!#REF!,'Frais joueurs'!BB$1,0),"")</f>
        <v/>
      </c>
      <c r="BC48" s="16" t="str">
        <f>IFERROR(VLOOKUP(AY48,'2024-2025'!#REF!,'Frais joueurs'!BC$1,0),"")</f>
        <v/>
      </c>
      <c r="BD48" s="9" t="str">
        <f>IFERROR(VLOOKUP(AY48,'2024-2025'!#REF!,'Frais joueurs'!BD$1,0),"")</f>
        <v/>
      </c>
      <c r="BE48" s="9" t="str">
        <f>IFERROR(VLOOKUP(AY48,'2024-2025'!#REF!,'Frais joueurs'!BE$1,0),"")</f>
        <v/>
      </c>
      <c r="BF48" s="9" t="str">
        <f>IFERROR(VLOOKUP(AY48,'2024-2025'!#REF!,'Frais joueurs'!BF$1,0),"")</f>
        <v/>
      </c>
      <c r="BG48" s="10" t="str">
        <f>IFERROR(VLOOKUP(AY48,'2024-2025'!#REF!,'Frais joueurs'!BG$1,0),"")</f>
        <v/>
      </c>
      <c r="BI48" s="1" t="str">
        <f t="shared" si="27"/>
        <v>xx Qui5</v>
      </c>
      <c r="BJ48" s="22" t="str">
        <f>IFERROR(VLOOKUP(BI48,'2024-2025'!#REF!,'Frais joueurs'!BJ$1,0),"")</f>
        <v/>
      </c>
      <c r="BK48" s="15" t="str">
        <f>IFERROR(VLOOKUP(BI48,'2024-2025'!#REF!,'Frais joueurs'!BK$1,0),"")</f>
        <v/>
      </c>
      <c r="BL48" s="16" t="str">
        <f>IFERROR(VLOOKUP(BI48,'2024-2025'!#REF!,'Frais joueurs'!BL$1,0),"")</f>
        <v/>
      </c>
      <c r="BM48" s="16" t="str">
        <f>IFERROR(VLOOKUP(BI48,'2024-2025'!#REF!,'Frais joueurs'!BM$1,0),"")</f>
        <v/>
      </c>
      <c r="BN48" s="9" t="str">
        <f>IFERROR(VLOOKUP(BI48,'2024-2025'!#REF!,'Frais joueurs'!BN$1,0),"")</f>
        <v/>
      </c>
      <c r="BO48" s="9" t="str">
        <f>IFERROR(VLOOKUP(BI48,'2024-2025'!#REF!,'Frais joueurs'!BO$1,0),"")</f>
        <v/>
      </c>
      <c r="BP48" s="9" t="str">
        <f>IFERROR(VLOOKUP(BI48,'2024-2025'!#REF!,'Frais joueurs'!BP$1,0),"")</f>
        <v/>
      </c>
      <c r="BQ48" s="10" t="str">
        <f>IFERROR(VLOOKUP(BI48,'2024-2025'!#REF!,'Frais joueurs'!BQ$1,0),"")</f>
        <v/>
      </c>
    </row>
    <row r="49" spans="1:69" ht="16.5" customHeight="1" x14ac:dyDescent="0.25">
      <c r="A49" s="1" t="str">
        <f t="shared" si="21"/>
        <v>Dominique6</v>
      </c>
      <c r="B49" s="22" t="str">
        <f>IFERROR(VLOOKUP(A49,'2024-2025'!#REF!,'Frais joueurs'!B$1,0),"")</f>
        <v/>
      </c>
      <c r="C49" s="15" t="str">
        <f>IFERROR(VLOOKUP(A49,'2024-2025'!#REF!,'Frais joueurs'!C$1,0),"")</f>
        <v/>
      </c>
      <c r="D49" s="16" t="str">
        <f>IFERROR(VLOOKUP(A49,'2024-2025'!#REF!,'Frais joueurs'!D$1,0),"")</f>
        <v/>
      </c>
      <c r="E49" s="16" t="str">
        <f>IFERROR(VLOOKUP(A49,'2024-2025'!#REF!,'Frais joueurs'!E$1,0),"")</f>
        <v/>
      </c>
      <c r="F49" s="9" t="str">
        <f>IFERROR(VLOOKUP(A49,'2024-2025'!#REF!,'Frais joueurs'!F$1,0),"")</f>
        <v/>
      </c>
      <c r="G49" s="9" t="str">
        <f>IFERROR(VLOOKUP(A49,'2024-2025'!#REF!,'Frais joueurs'!G$1,0),"")</f>
        <v/>
      </c>
      <c r="H49" s="9" t="str">
        <f>IFERROR(VLOOKUP(A49,'2024-2025'!#REF!,'Frais joueurs'!H$1,0),"")</f>
        <v/>
      </c>
      <c r="I49" s="10" t="str">
        <f>IFERROR(VLOOKUP(A49,'2024-2025'!#REF!,'Frais joueurs'!I$1,0),"")</f>
        <v/>
      </c>
      <c r="K49" s="1" t="str">
        <f t="shared" si="22"/>
        <v>Jean Louis6</v>
      </c>
      <c r="L49" s="22" t="str">
        <f>IFERROR(VLOOKUP(K49,'2024-2025'!#REF!,'Frais joueurs'!L$1,0),"")</f>
        <v/>
      </c>
      <c r="M49" s="15" t="str">
        <f>IFERROR(VLOOKUP(K49,'2024-2025'!#REF!,'Frais joueurs'!M$1,0),"")</f>
        <v/>
      </c>
      <c r="N49" s="16" t="str">
        <f>IFERROR(VLOOKUP(K49,'2024-2025'!#REF!,'Frais joueurs'!N$1,0),"")</f>
        <v/>
      </c>
      <c r="O49" s="16" t="str">
        <f>IFERROR(VLOOKUP(K49,'2024-2025'!#REF!,'Frais joueurs'!O$1,0),"")</f>
        <v/>
      </c>
      <c r="P49" s="9" t="str">
        <f>IFERROR(VLOOKUP(K49,'2024-2025'!#REF!,'Frais joueurs'!P$1,0),"")</f>
        <v/>
      </c>
      <c r="Q49" s="9" t="str">
        <f>IFERROR(VLOOKUP(K49,'2024-2025'!#REF!,'Frais joueurs'!Q$1,0),"")</f>
        <v/>
      </c>
      <c r="R49" s="9" t="str">
        <f>IFERROR(VLOOKUP(K49,'2024-2025'!#REF!,'Frais joueurs'!R$1,0),"")</f>
        <v/>
      </c>
      <c r="S49" s="10" t="str">
        <f>IFERROR(VLOOKUP(K49,'2024-2025'!#REF!,'Frais joueurs'!S$1,0),"")</f>
        <v/>
      </c>
      <c r="U49" s="1" t="str">
        <f t="shared" si="23"/>
        <v>Laurent6</v>
      </c>
      <c r="V49" s="22" t="str">
        <f>IFERROR(VLOOKUP(U49,'2024-2025'!#REF!,'Frais joueurs'!V$1,0),"")</f>
        <v/>
      </c>
      <c r="W49" s="15" t="str">
        <f>IFERROR(VLOOKUP(U49,'2024-2025'!#REF!,'Frais joueurs'!W$1,0),"")</f>
        <v/>
      </c>
      <c r="X49" s="16" t="str">
        <f>IFERROR(VLOOKUP(U49,'2024-2025'!#REF!,'Frais joueurs'!X$1,0),"")</f>
        <v/>
      </c>
      <c r="Y49" s="16" t="str">
        <f>IFERROR(VLOOKUP(U49,'2024-2025'!#REF!,'Frais joueurs'!Y$1,0),"")</f>
        <v/>
      </c>
      <c r="Z49" s="9" t="str">
        <f>IFERROR(VLOOKUP(U49,'2024-2025'!#REF!,'Frais joueurs'!Z$1,0),"")</f>
        <v/>
      </c>
      <c r="AA49" s="9" t="str">
        <f>IFERROR(VLOOKUP(U49,'2024-2025'!#REF!,'Frais joueurs'!AA$1,0),"")</f>
        <v/>
      </c>
      <c r="AB49" s="9" t="str">
        <f>IFERROR(VLOOKUP(U49,'2024-2025'!#REF!,'Frais joueurs'!AB$1,0),"")</f>
        <v/>
      </c>
      <c r="AC49" s="10" t="str">
        <f>IFERROR(VLOOKUP(U49,'2024-2025'!#REF!,'Frais joueurs'!AC$1,0),"")</f>
        <v/>
      </c>
      <c r="AE49" s="1" t="str">
        <f t="shared" si="24"/>
        <v>Mehmet6</v>
      </c>
      <c r="AF49" s="22" t="str">
        <f>IFERROR(VLOOKUP(AE49,'2024-2025'!#REF!,'Frais joueurs'!AF$1,0),"")</f>
        <v/>
      </c>
      <c r="AG49" s="15" t="str">
        <f>IFERROR(VLOOKUP(AE49,'2024-2025'!#REF!,'Frais joueurs'!AG$1,0),"")</f>
        <v/>
      </c>
      <c r="AH49" s="16" t="str">
        <f>IFERROR(VLOOKUP(AE49,'2024-2025'!#REF!,'Frais joueurs'!AH$1,0),"")</f>
        <v/>
      </c>
      <c r="AI49" s="16" t="str">
        <f>IFERROR(VLOOKUP(AE49,'2024-2025'!#REF!,'Frais joueurs'!AI$1,0),"")</f>
        <v/>
      </c>
      <c r="AJ49" s="9" t="str">
        <f>IFERROR(VLOOKUP(AE49,'2024-2025'!#REF!,'Frais joueurs'!AJ$1,0),"")</f>
        <v/>
      </c>
      <c r="AK49" s="9" t="str">
        <f>IFERROR(VLOOKUP(AE49,'2024-2025'!#REF!,'Frais joueurs'!AK$1,0),"")</f>
        <v/>
      </c>
      <c r="AL49" s="9" t="str">
        <f>IFERROR(VLOOKUP(AE49,'2024-2025'!#REF!,'Frais joueurs'!AL$1,0),"")</f>
        <v/>
      </c>
      <c r="AM49" s="10" t="str">
        <f>IFERROR(VLOOKUP(AE49,'2024-2025'!#REF!,'Frais joueurs'!AM$1,0),"")</f>
        <v/>
      </c>
      <c r="AO49" s="1" t="str">
        <f t="shared" si="25"/>
        <v>Nathan LN6</v>
      </c>
      <c r="AP49" s="22" t="str">
        <f>IFERROR(VLOOKUP(AO49,'2024-2025'!#REF!,'Frais joueurs'!AP$1,0),"")</f>
        <v/>
      </c>
      <c r="AQ49" s="15" t="str">
        <f>IFERROR(VLOOKUP(AO49,'2024-2025'!#REF!,'Frais joueurs'!AQ$1,0),"")</f>
        <v/>
      </c>
      <c r="AR49" s="16" t="str">
        <f>IFERROR(VLOOKUP(AO49,'2024-2025'!#REF!,'Frais joueurs'!AR$1,0),"")</f>
        <v/>
      </c>
      <c r="AS49" s="16" t="str">
        <f>IFERROR(VLOOKUP(AO49,'2024-2025'!#REF!,'Frais joueurs'!AS$1,0),"")</f>
        <v/>
      </c>
      <c r="AT49" s="9" t="str">
        <f>IFERROR(VLOOKUP(AO49,'2024-2025'!#REF!,'Frais joueurs'!AT$1,0),"")</f>
        <v/>
      </c>
      <c r="AU49" s="9" t="str">
        <f>IFERROR(VLOOKUP(AO49,'2024-2025'!#REF!,'Frais joueurs'!AU$1,0),"")</f>
        <v/>
      </c>
      <c r="AV49" s="9" t="str">
        <f>IFERROR(VLOOKUP(AO49,'2024-2025'!#REF!,'Frais joueurs'!AV$1,0),"")</f>
        <v/>
      </c>
      <c r="AW49" s="10" t="str">
        <f>IFERROR(VLOOKUP(AO49,'2024-2025'!#REF!,'Frais joueurs'!AW$1,0),"")</f>
        <v/>
      </c>
      <c r="AY49" s="1" t="str">
        <f t="shared" si="26"/>
        <v>Philippe6</v>
      </c>
      <c r="AZ49" s="22" t="str">
        <f>IFERROR(VLOOKUP(AY49,'2024-2025'!#REF!,'Frais joueurs'!AZ$1,0),"")</f>
        <v/>
      </c>
      <c r="BA49" s="15" t="str">
        <f>IFERROR(VLOOKUP(AY49,'2024-2025'!#REF!,'Frais joueurs'!BA$1,0),"")</f>
        <v/>
      </c>
      <c r="BB49" s="16" t="str">
        <f>IFERROR(VLOOKUP(AY49,'2024-2025'!#REF!,'Frais joueurs'!BB$1,0),"")</f>
        <v/>
      </c>
      <c r="BC49" s="16" t="str">
        <f>IFERROR(VLOOKUP(AY49,'2024-2025'!#REF!,'Frais joueurs'!BC$1,0),"")</f>
        <v/>
      </c>
      <c r="BD49" s="9" t="str">
        <f>IFERROR(VLOOKUP(AY49,'2024-2025'!#REF!,'Frais joueurs'!BD$1,0),"")</f>
        <v/>
      </c>
      <c r="BE49" s="9" t="str">
        <f>IFERROR(VLOOKUP(AY49,'2024-2025'!#REF!,'Frais joueurs'!BE$1,0),"")</f>
        <v/>
      </c>
      <c r="BF49" s="9" t="str">
        <f>IFERROR(VLOOKUP(AY49,'2024-2025'!#REF!,'Frais joueurs'!BF$1,0),"")</f>
        <v/>
      </c>
      <c r="BG49" s="10" t="str">
        <f>IFERROR(VLOOKUP(AY49,'2024-2025'!#REF!,'Frais joueurs'!BG$1,0),"")</f>
        <v/>
      </c>
      <c r="BI49" s="1" t="str">
        <f t="shared" si="27"/>
        <v>xx Qui6</v>
      </c>
      <c r="BJ49" s="22" t="str">
        <f>IFERROR(VLOOKUP(BI49,'2024-2025'!#REF!,'Frais joueurs'!BJ$1,0),"")</f>
        <v/>
      </c>
      <c r="BK49" s="15" t="str">
        <f>IFERROR(VLOOKUP(BI49,'2024-2025'!#REF!,'Frais joueurs'!BK$1,0),"")</f>
        <v/>
      </c>
      <c r="BL49" s="16" t="str">
        <f>IFERROR(VLOOKUP(BI49,'2024-2025'!#REF!,'Frais joueurs'!BL$1,0),"")</f>
        <v/>
      </c>
      <c r="BM49" s="16" t="str">
        <f>IFERROR(VLOOKUP(BI49,'2024-2025'!#REF!,'Frais joueurs'!BM$1,0),"")</f>
        <v/>
      </c>
      <c r="BN49" s="9" t="str">
        <f>IFERROR(VLOOKUP(BI49,'2024-2025'!#REF!,'Frais joueurs'!BN$1,0),"")</f>
        <v/>
      </c>
      <c r="BO49" s="9" t="str">
        <f>IFERROR(VLOOKUP(BI49,'2024-2025'!#REF!,'Frais joueurs'!BO$1,0),"")</f>
        <v/>
      </c>
      <c r="BP49" s="9" t="str">
        <f>IFERROR(VLOOKUP(BI49,'2024-2025'!#REF!,'Frais joueurs'!BP$1,0),"")</f>
        <v/>
      </c>
      <c r="BQ49" s="10" t="str">
        <f>IFERROR(VLOOKUP(BI49,'2024-2025'!#REF!,'Frais joueurs'!BQ$1,0),"")</f>
        <v/>
      </c>
    </row>
    <row r="50" spans="1:69" ht="16.5" customHeight="1" x14ac:dyDescent="0.25">
      <c r="A50" s="1" t="str">
        <f t="shared" si="21"/>
        <v>Dominique7</v>
      </c>
      <c r="B50" s="22" t="str">
        <f>IFERROR(VLOOKUP(A50,'2024-2025'!#REF!,'Frais joueurs'!B$1,0),"")</f>
        <v/>
      </c>
      <c r="C50" s="15" t="str">
        <f>IFERROR(VLOOKUP(A50,'2024-2025'!#REF!,'Frais joueurs'!C$1,0),"")</f>
        <v/>
      </c>
      <c r="D50" s="16" t="str">
        <f>IFERROR(VLOOKUP(A50,'2024-2025'!#REF!,'Frais joueurs'!D$1,0),"")</f>
        <v/>
      </c>
      <c r="E50" s="16" t="str">
        <f>IFERROR(VLOOKUP(A50,'2024-2025'!#REF!,'Frais joueurs'!E$1,0),"")</f>
        <v/>
      </c>
      <c r="F50" s="9" t="str">
        <f>IFERROR(VLOOKUP(A50,'2024-2025'!#REF!,'Frais joueurs'!F$1,0),"")</f>
        <v/>
      </c>
      <c r="G50" s="9" t="str">
        <f>IFERROR(VLOOKUP(A50,'2024-2025'!#REF!,'Frais joueurs'!G$1,0),"")</f>
        <v/>
      </c>
      <c r="H50" s="9" t="str">
        <f>IFERROR(VLOOKUP(A50,'2024-2025'!#REF!,'Frais joueurs'!H$1,0),"")</f>
        <v/>
      </c>
      <c r="I50" s="10" t="str">
        <f>IFERROR(VLOOKUP(A50,'2024-2025'!#REF!,'Frais joueurs'!I$1,0),"")</f>
        <v/>
      </c>
      <c r="K50" s="1" t="str">
        <f t="shared" si="22"/>
        <v>Jean Louis7</v>
      </c>
      <c r="L50" s="22" t="str">
        <f>IFERROR(VLOOKUP(K50,'2024-2025'!#REF!,'Frais joueurs'!L$1,0),"")</f>
        <v/>
      </c>
      <c r="M50" s="15" t="str">
        <f>IFERROR(VLOOKUP(K50,'2024-2025'!#REF!,'Frais joueurs'!M$1,0),"")</f>
        <v/>
      </c>
      <c r="N50" s="16" t="str">
        <f>IFERROR(VLOOKUP(K50,'2024-2025'!#REF!,'Frais joueurs'!N$1,0),"")</f>
        <v/>
      </c>
      <c r="O50" s="16" t="str">
        <f>IFERROR(VLOOKUP(K50,'2024-2025'!#REF!,'Frais joueurs'!O$1,0),"")</f>
        <v/>
      </c>
      <c r="P50" s="9" t="str">
        <f>IFERROR(VLOOKUP(K50,'2024-2025'!#REF!,'Frais joueurs'!P$1,0),"")</f>
        <v/>
      </c>
      <c r="Q50" s="9" t="str">
        <f>IFERROR(VLOOKUP(K50,'2024-2025'!#REF!,'Frais joueurs'!Q$1,0),"")</f>
        <v/>
      </c>
      <c r="R50" s="9" t="str">
        <f>IFERROR(VLOOKUP(K50,'2024-2025'!#REF!,'Frais joueurs'!R$1,0),"")</f>
        <v/>
      </c>
      <c r="S50" s="10" t="str">
        <f>IFERROR(VLOOKUP(K50,'2024-2025'!#REF!,'Frais joueurs'!S$1,0),"")</f>
        <v/>
      </c>
      <c r="U50" s="1" t="str">
        <f t="shared" si="23"/>
        <v>Laurent7</v>
      </c>
      <c r="V50" s="22" t="str">
        <f>IFERROR(VLOOKUP(U50,'2024-2025'!#REF!,'Frais joueurs'!V$1,0),"")</f>
        <v/>
      </c>
      <c r="W50" s="15" t="str">
        <f>IFERROR(VLOOKUP(U50,'2024-2025'!#REF!,'Frais joueurs'!W$1,0),"")</f>
        <v/>
      </c>
      <c r="X50" s="16" t="str">
        <f>IFERROR(VLOOKUP(U50,'2024-2025'!#REF!,'Frais joueurs'!X$1,0),"")</f>
        <v/>
      </c>
      <c r="Y50" s="16" t="str">
        <f>IFERROR(VLOOKUP(U50,'2024-2025'!#REF!,'Frais joueurs'!Y$1,0),"")</f>
        <v/>
      </c>
      <c r="Z50" s="9" t="str">
        <f>IFERROR(VLOOKUP(U50,'2024-2025'!#REF!,'Frais joueurs'!Z$1,0),"")</f>
        <v/>
      </c>
      <c r="AA50" s="9" t="str">
        <f>IFERROR(VLOOKUP(U50,'2024-2025'!#REF!,'Frais joueurs'!AA$1,0),"")</f>
        <v/>
      </c>
      <c r="AB50" s="9" t="str">
        <f>IFERROR(VLOOKUP(U50,'2024-2025'!#REF!,'Frais joueurs'!AB$1,0),"")</f>
        <v/>
      </c>
      <c r="AC50" s="10" t="str">
        <f>IFERROR(VLOOKUP(U50,'2024-2025'!#REF!,'Frais joueurs'!AC$1,0),"")</f>
        <v/>
      </c>
      <c r="AE50" s="1" t="str">
        <f t="shared" si="24"/>
        <v>Mehmet7</v>
      </c>
      <c r="AF50" s="22" t="str">
        <f>IFERROR(VLOOKUP(AE50,'2024-2025'!#REF!,'Frais joueurs'!AF$1,0),"")</f>
        <v/>
      </c>
      <c r="AG50" s="15" t="str">
        <f>IFERROR(VLOOKUP(AE50,'2024-2025'!#REF!,'Frais joueurs'!AG$1,0),"")</f>
        <v/>
      </c>
      <c r="AH50" s="16" t="str">
        <f>IFERROR(VLOOKUP(AE50,'2024-2025'!#REF!,'Frais joueurs'!AH$1,0),"")</f>
        <v/>
      </c>
      <c r="AI50" s="16" t="str">
        <f>IFERROR(VLOOKUP(AE50,'2024-2025'!#REF!,'Frais joueurs'!AI$1,0),"")</f>
        <v/>
      </c>
      <c r="AJ50" s="9" t="str">
        <f>IFERROR(VLOOKUP(AE50,'2024-2025'!#REF!,'Frais joueurs'!AJ$1,0),"")</f>
        <v/>
      </c>
      <c r="AK50" s="9" t="str">
        <f>IFERROR(VLOOKUP(AE50,'2024-2025'!#REF!,'Frais joueurs'!AK$1,0),"")</f>
        <v/>
      </c>
      <c r="AL50" s="9" t="str">
        <f>IFERROR(VLOOKUP(AE50,'2024-2025'!#REF!,'Frais joueurs'!AL$1,0),"")</f>
        <v/>
      </c>
      <c r="AM50" s="10" t="str">
        <f>IFERROR(VLOOKUP(AE50,'2024-2025'!#REF!,'Frais joueurs'!AM$1,0),"")</f>
        <v/>
      </c>
      <c r="AO50" s="1" t="str">
        <f t="shared" si="25"/>
        <v>Nathan LN7</v>
      </c>
      <c r="AP50" s="22" t="str">
        <f>IFERROR(VLOOKUP(AO50,'2024-2025'!#REF!,'Frais joueurs'!AP$1,0),"")</f>
        <v/>
      </c>
      <c r="AQ50" s="15" t="str">
        <f>IFERROR(VLOOKUP(AO50,'2024-2025'!#REF!,'Frais joueurs'!AQ$1,0),"")</f>
        <v/>
      </c>
      <c r="AR50" s="16" t="str">
        <f>IFERROR(VLOOKUP(AO50,'2024-2025'!#REF!,'Frais joueurs'!AR$1,0),"")</f>
        <v/>
      </c>
      <c r="AS50" s="16" t="str">
        <f>IFERROR(VLOOKUP(AO50,'2024-2025'!#REF!,'Frais joueurs'!AS$1,0),"")</f>
        <v/>
      </c>
      <c r="AT50" s="9" t="str">
        <f>IFERROR(VLOOKUP(AO50,'2024-2025'!#REF!,'Frais joueurs'!AT$1,0),"")</f>
        <v/>
      </c>
      <c r="AU50" s="9" t="str">
        <f>IFERROR(VLOOKUP(AO50,'2024-2025'!#REF!,'Frais joueurs'!AU$1,0),"")</f>
        <v/>
      </c>
      <c r="AV50" s="9" t="str">
        <f>IFERROR(VLOOKUP(AO50,'2024-2025'!#REF!,'Frais joueurs'!AV$1,0),"")</f>
        <v/>
      </c>
      <c r="AW50" s="10" t="str">
        <f>IFERROR(VLOOKUP(AO50,'2024-2025'!#REF!,'Frais joueurs'!AW$1,0),"")</f>
        <v/>
      </c>
      <c r="AY50" s="1" t="str">
        <f t="shared" si="26"/>
        <v>Philippe7</v>
      </c>
      <c r="AZ50" s="22" t="str">
        <f>IFERROR(VLOOKUP(AY50,'2024-2025'!#REF!,'Frais joueurs'!AZ$1,0),"")</f>
        <v/>
      </c>
      <c r="BA50" s="15" t="str">
        <f>IFERROR(VLOOKUP(AY50,'2024-2025'!#REF!,'Frais joueurs'!BA$1,0),"")</f>
        <v/>
      </c>
      <c r="BB50" s="16" t="str">
        <f>IFERROR(VLOOKUP(AY50,'2024-2025'!#REF!,'Frais joueurs'!BB$1,0),"")</f>
        <v/>
      </c>
      <c r="BC50" s="16" t="str">
        <f>IFERROR(VLOOKUP(AY50,'2024-2025'!#REF!,'Frais joueurs'!BC$1,0),"")</f>
        <v/>
      </c>
      <c r="BD50" s="9" t="str">
        <f>IFERROR(VLOOKUP(AY50,'2024-2025'!#REF!,'Frais joueurs'!BD$1,0),"")</f>
        <v/>
      </c>
      <c r="BE50" s="9" t="str">
        <f>IFERROR(VLOOKUP(AY50,'2024-2025'!#REF!,'Frais joueurs'!BE$1,0),"")</f>
        <v/>
      </c>
      <c r="BF50" s="9" t="str">
        <f>IFERROR(VLOOKUP(AY50,'2024-2025'!#REF!,'Frais joueurs'!BF$1,0),"")</f>
        <v/>
      </c>
      <c r="BG50" s="10" t="str">
        <f>IFERROR(VLOOKUP(AY50,'2024-2025'!#REF!,'Frais joueurs'!BG$1,0),"")</f>
        <v/>
      </c>
      <c r="BI50" s="1" t="str">
        <f t="shared" si="27"/>
        <v>xx Qui7</v>
      </c>
      <c r="BJ50" s="22" t="str">
        <f>IFERROR(VLOOKUP(BI50,'2024-2025'!#REF!,'Frais joueurs'!BJ$1,0),"")</f>
        <v/>
      </c>
      <c r="BK50" s="15" t="str">
        <f>IFERROR(VLOOKUP(BI50,'2024-2025'!#REF!,'Frais joueurs'!BK$1,0),"")</f>
        <v/>
      </c>
      <c r="BL50" s="16" t="str">
        <f>IFERROR(VLOOKUP(BI50,'2024-2025'!#REF!,'Frais joueurs'!BL$1,0),"")</f>
        <v/>
      </c>
      <c r="BM50" s="16" t="str">
        <f>IFERROR(VLOOKUP(BI50,'2024-2025'!#REF!,'Frais joueurs'!BM$1,0),"")</f>
        <v/>
      </c>
      <c r="BN50" s="9" t="str">
        <f>IFERROR(VLOOKUP(BI50,'2024-2025'!#REF!,'Frais joueurs'!BN$1,0),"")</f>
        <v/>
      </c>
      <c r="BO50" s="9" t="str">
        <f>IFERROR(VLOOKUP(BI50,'2024-2025'!#REF!,'Frais joueurs'!BO$1,0),"")</f>
        <v/>
      </c>
      <c r="BP50" s="9" t="str">
        <f>IFERROR(VLOOKUP(BI50,'2024-2025'!#REF!,'Frais joueurs'!BP$1,0),"")</f>
        <v/>
      </c>
      <c r="BQ50" s="10" t="str">
        <f>IFERROR(VLOOKUP(BI50,'2024-2025'!#REF!,'Frais joueurs'!BQ$1,0),"")</f>
        <v/>
      </c>
    </row>
    <row r="51" spans="1:69" ht="16.5" customHeight="1" x14ac:dyDescent="0.25">
      <c r="A51" s="1" t="str">
        <f t="shared" si="21"/>
        <v>Dominique8</v>
      </c>
      <c r="B51" s="22" t="str">
        <f>IFERROR(VLOOKUP(A51,'2024-2025'!#REF!,'Frais joueurs'!B$1,0),"")</f>
        <v/>
      </c>
      <c r="C51" s="15" t="str">
        <f>IFERROR(VLOOKUP(A51,'2024-2025'!#REF!,'Frais joueurs'!C$1,0),"")</f>
        <v/>
      </c>
      <c r="D51" s="16" t="str">
        <f>IFERROR(VLOOKUP(A51,'2024-2025'!#REF!,'Frais joueurs'!D$1,0),"")</f>
        <v/>
      </c>
      <c r="E51" s="16" t="str">
        <f>IFERROR(VLOOKUP(A51,'2024-2025'!#REF!,'Frais joueurs'!E$1,0),"")</f>
        <v/>
      </c>
      <c r="F51" s="9" t="str">
        <f>IFERROR(VLOOKUP(A51,'2024-2025'!#REF!,'Frais joueurs'!F$1,0),"")</f>
        <v/>
      </c>
      <c r="G51" s="9" t="str">
        <f>IFERROR(VLOOKUP(A51,'2024-2025'!#REF!,'Frais joueurs'!G$1,0),"")</f>
        <v/>
      </c>
      <c r="H51" s="9" t="str">
        <f>IFERROR(VLOOKUP(A51,'2024-2025'!#REF!,'Frais joueurs'!H$1,0),"")</f>
        <v/>
      </c>
      <c r="I51" s="10" t="str">
        <f>IFERROR(VLOOKUP(A51,'2024-2025'!#REF!,'Frais joueurs'!I$1,0),"")</f>
        <v/>
      </c>
      <c r="K51" s="1" t="str">
        <f t="shared" si="22"/>
        <v>Jean Louis8</v>
      </c>
      <c r="L51" s="22" t="str">
        <f>IFERROR(VLOOKUP(K51,'2024-2025'!#REF!,'Frais joueurs'!L$1,0),"")</f>
        <v/>
      </c>
      <c r="M51" s="15" t="str">
        <f>IFERROR(VLOOKUP(K51,'2024-2025'!#REF!,'Frais joueurs'!M$1,0),"")</f>
        <v/>
      </c>
      <c r="N51" s="16" t="str">
        <f>IFERROR(VLOOKUP(K51,'2024-2025'!#REF!,'Frais joueurs'!N$1,0),"")</f>
        <v/>
      </c>
      <c r="O51" s="16" t="str">
        <f>IFERROR(VLOOKUP(K51,'2024-2025'!#REF!,'Frais joueurs'!O$1,0),"")</f>
        <v/>
      </c>
      <c r="P51" s="9" t="str">
        <f>IFERROR(VLOOKUP(K51,'2024-2025'!#REF!,'Frais joueurs'!P$1,0),"")</f>
        <v/>
      </c>
      <c r="Q51" s="9" t="str">
        <f>IFERROR(VLOOKUP(K51,'2024-2025'!#REF!,'Frais joueurs'!Q$1,0),"")</f>
        <v/>
      </c>
      <c r="R51" s="9" t="str">
        <f>IFERROR(VLOOKUP(K51,'2024-2025'!#REF!,'Frais joueurs'!R$1,0),"")</f>
        <v/>
      </c>
      <c r="S51" s="10" t="str">
        <f>IFERROR(VLOOKUP(K51,'2024-2025'!#REF!,'Frais joueurs'!S$1,0),"")</f>
        <v/>
      </c>
      <c r="U51" s="1" t="str">
        <f t="shared" si="23"/>
        <v>Laurent8</v>
      </c>
      <c r="V51" s="22" t="str">
        <f>IFERROR(VLOOKUP(U51,'2024-2025'!#REF!,'Frais joueurs'!V$1,0),"")</f>
        <v/>
      </c>
      <c r="W51" s="15" t="str">
        <f>IFERROR(VLOOKUP(U51,'2024-2025'!#REF!,'Frais joueurs'!W$1,0),"")</f>
        <v/>
      </c>
      <c r="X51" s="16" t="str">
        <f>IFERROR(VLOOKUP(U51,'2024-2025'!#REF!,'Frais joueurs'!X$1,0),"")</f>
        <v/>
      </c>
      <c r="Y51" s="16" t="str">
        <f>IFERROR(VLOOKUP(U51,'2024-2025'!#REF!,'Frais joueurs'!Y$1,0),"")</f>
        <v/>
      </c>
      <c r="Z51" s="9" t="str">
        <f>IFERROR(VLOOKUP(U51,'2024-2025'!#REF!,'Frais joueurs'!Z$1,0),"")</f>
        <v/>
      </c>
      <c r="AA51" s="9" t="str">
        <f>IFERROR(VLOOKUP(U51,'2024-2025'!#REF!,'Frais joueurs'!AA$1,0),"")</f>
        <v/>
      </c>
      <c r="AB51" s="9" t="str">
        <f>IFERROR(VLOOKUP(U51,'2024-2025'!#REF!,'Frais joueurs'!AB$1,0),"")</f>
        <v/>
      </c>
      <c r="AC51" s="10" t="str">
        <f>IFERROR(VLOOKUP(U51,'2024-2025'!#REF!,'Frais joueurs'!AC$1,0),"")</f>
        <v/>
      </c>
      <c r="AE51" s="1" t="str">
        <f t="shared" si="24"/>
        <v>Mehmet8</v>
      </c>
      <c r="AF51" s="22" t="str">
        <f>IFERROR(VLOOKUP(AE51,'2024-2025'!#REF!,'Frais joueurs'!AF$1,0),"")</f>
        <v/>
      </c>
      <c r="AG51" s="15" t="str">
        <f>IFERROR(VLOOKUP(AE51,'2024-2025'!#REF!,'Frais joueurs'!AG$1,0),"")</f>
        <v/>
      </c>
      <c r="AH51" s="16" t="str">
        <f>IFERROR(VLOOKUP(AE51,'2024-2025'!#REF!,'Frais joueurs'!AH$1,0),"")</f>
        <v/>
      </c>
      <c r="AI51" s="16" t="str">
        <f>IFERROR(VLOOKUP(AE51,'2024-2025'!#REF!,'Frais joueurs'!AI$1,0),"")</f>
        <v/>
      </c>
      <c r="AJ51" s="9" t="str">
        <f>IFERROR(VLOOKUP(AE51,'2024-2025'!#REF!,'Frais joueurs'!AJ$1,0),"")</f>
        <v/>
      </c>
      <c r="AK51" s="9" t="str">
        <f>IFERROR(VLOOKUP(AE51,'2024-2025'!#REF!,'Frais joueurs'!AK$1,0),"")</f>
        <v/>
      </c>
      <c r="AL51" s="9" t="str">
        <f>IFERROR(VLOOKUP(AE51,'2024-2025'!#REF!,'Frais joueurs'!AL$1,0),"")</f>
        <v/>
      </c>
      <c r="AM51" s="10" t="str">
        <f>IFERROR(VLOOKUP(AE51,'2024-2025'!#REF!,'Frais joueurs'!AM$1,0),"")</f>
        <v/>
      </c>
      <c r="AO51" s="1" t="str">
        <f t="shared" si="25"/>
        <v>Nathan LN8</v>
      </c>
      <c r="AP51" s="22" t="str">
        <f>IFERROR(VLOOKUP(AO51,'2024-2025'!#REF!,'Frais joueurs'!AP$1,0),"")</f>
        <v/>
      </c>
      <c r="AQ51" s="15" t="str">
        <f>IFERROR(VLOOKUP(AO51,'2024-2025'!#REF!,'Frais joueurs'!AQ$1,0),"")</f>
        <v/>
      </c>
      <c r="AR51" s="16" t="str">
        <f>IFERROR(VLOOKUP(AO51,'2024-2025'!#REF!,'Frais joueurs'!AR$1,0),"")</f>
        <v/>
      </c>
      <c r="AS51" s="16" t="str">
        <f>IFERROR(VLOOKUP(AO51,'2024-2025'!#REF!,'Frais joueurs'!AS$1,0),"")</f>
        <v/>
      </c>
      <c r="AT51" s="9" t="str">
        <f>IFERROR(VLOOKUP(AO51,'2024-2025'!#REF!,'Frais joueurs'!AT$1,0),"")</f>
        <v/>
      </c>
      <c r="AU51" s="9" t="str">
        <f>IFERROR(VLOOKUP(AO51,'2024-2025'!#REF!,'Frais joueurs'!AU$1,0),"")</f>
        <v/>
      </c>
      <c r="AV51" s="9" t="str">
        <f>IFERROR(VLOOKUP(AO51,'2024-2025'!#REF!,'Frais joueurs'!AV$1,0),"")</f>
        <v/>
      </c>
      <c r="AW51" s="10" t="str">
        <f>IFERROR(VLOOKUP(AO51,'2024-2025'!#REF!,'Frais joueurs'!AW$1,0),"")</f>
        <v/>
      </c>
      <c r="AY51" s="1" t="str">
        <f t="shared" si="26"/>
        <v>Philippe8</v>
      </c>
      <c r="AZ51" s="22" t="str">
        <f>IFERROR(VLOOKUP(AY51,'2024-2025'!#REF!,'Frais joueurs'!AZ$1,0),"")</f>
        <v/>
      </c>
      <c r="BA51" s="15" t="str">
        <f>IFERROR(VLOOKUP(AY51,'2024-2025'!#REF!,'Frais joueurs'!BA$1,0),"")</f>
        <v/>
      </c>
      <c r="BB51" s="16" t="str">
        <f>IFERROR(VLOOKUP(AY51,'2024-2025'!#REF!,'Frais joueurs'!BB$1,0),"")</f>
        <v/>
      </c>
      <c r="BC51" s="16" t="str">
        <f>IFERROR(VLOOKUP(AY51,'2024-2025'!#REF!,'Frais joueurs'!BC$1,0),"")</f>
        <v/>
      </c>
      <c r="BD51" s="9" t="str">
        <f>IFERROR(VLOOKUP(AY51,'2024-2025'!#REF!,'Frais joueurs'!BD$1,0),"")</f>
        <v/>
      </c>
      <c r="BE51" s="9" t="str">
        <f>IFERROR(VLOOKUP(AY51,'2024-2025'!#REF!,'Frais joueurs'!BE$1,0),"")</f>
        <v/>
      </c>
      <c r="BF51" s="9" t="str">
        <f>IFERROR(VLOOKUP(AY51,'2024-2025'!#REF!,'Frais joueurs'!BF$1,0),"")</f>
        <v/>
      </c>
      <c r="BG51" s="10" t="str">
        <f>IFERROR(VLOOKUP(AY51,'2024-2025'!#REF!,'Frais joueurs'!BG$1,0),"")</f>
        <v/>
      </c>
      <c r="BI51" s="1" t="str">
        <f t="shared" si="27"/>
        <v>xx Qui8</v>
      </c>
      <c r="BJ51" s="22" t="str">
        <f>IFERROR(VLOOKUP(BI51,'2024-2025'!#REF!,'Frais joueurs'!BJ$1,0),"")</f>
        <v/>
      </c>
      <c r="BK51" s="15" t="str">
        <f>IFERROR(VLOOKUP(BI51,'2024-2025'!#REF!,'Frais joueurs'!BK$1,0),"")</f>
        <v/>
      </c>
      <c r="BL51" s="16" t="str">
        <f>IFERROR(VLOOKUP(BI51,'2024-2025'!#REF!,'Frais joueurs'!BL$1,0),"")</f>
        <v/>
      </c>
      <c r="BM51" s="16" t="str">
        <f>IFERROR(VLOOKUP(BI51,'2024-2025'!#REF!,'Frais joueurs'!BM$1,0),"")</f>
        <v/>
      </c>
      <c r="BN51" s="9" t="str">
        <f>IFERROR(VLOOKUP(BI51,'2024-2025'!#REF!,'Frais joueurs'!BN$1,0),"")</f>
        <v/>
      </c>
      <c r="BO51" s="9" t="str">
        <f>IFERROR(VLOOKUP(BI51,'2024-2025'!#REF!,'Frais joueurs'!BO$1,0),"")</f>
        <v/>
      </c>
      <c r="BP51" s="9" t="str">
        <f>IFERROR(VLOOKUP(BI51,'2024-2025'!#REF!,'Frais joueurs'!BP$1,0),"")</f>
        <v/>
      </c>
      <c r="BQ51" s="10" t="str">
        <f>IFERROR(VLOOKUP(BI51,'2024-2025'!#REF!,'Frais joueurs'!BQ$1,0),"")</f>
        <v/>
      </c>
    </row>
    <row r="52" spans="1:69" ht="16.5" customHeight="1" x14ac:dyDescent="0.25">
      <c r="A52" s="1" t="str">
        <f t="shared" si="21"/>
        <v>Dominique9</v>
      </c>
      <c r="B52" s="22" t="str">
        <f>IFERROR(VLOOKUP(A52,'2024-2025'!#REF!,'Frais joueurs'!B$1,0),"")</f>
        <v/>
      </c>
      <c r="C52" s="15" t="str">
        <f>IFERROR(VLOOKUP(A52,'2024-2025'!#REF!,'Frais joueurs'!C$1,0),"")</f>
        <v/>
      </c>
      <c r="D52" s="16" t="str">
        <f>IFERROR(VLOOKUP(A52,'2024-2025'!#REF!,'Frais joueurs'!D$1,0),"")</f>
        <v/>
      </c>
      <c r="E52" s="16" t="str">
        <f>IFERROR(VLOOKUP(A52,'2024-2025'!#REF!,'Frais joueurs'!E$1,0),"")</f>
        <v/>
      </c>
      <c r="F52" s="9" t="str">
        <f>IFERROR(VLOOKUP(A52,'2024-2025'!#REF!,'Frais joueurs'!F$1,0),"")</f>
        <v/>
      </c>
      <c r="G52" s="9" t="str">
        <f>IFERROR(VLOOKUP(A52,'2024-2025'!#REF!,'Frais joueurs'!G$1,0),"")</f>
        <v/>
      </c>
      <c r="H52" s="9" t="str">
        <f>IFERROR(VLOOKUP(A52,'2024-2025'!#REF!,'Frais joueurs'!H$1,0),"")</f>
        <v/>
      </c>
      <c r="I52" s="10" t="str">
        <f>IFERROR(VLOOKUP(A52,'2024-2025'!#REF!,'Frais joueurs'!I$1,0),"")</f>
        <v/>
      </c>
      <c r="K52" s="1" t="str">
        <f t="shared" si="22"/>
        <v>Jean Louis9</v>
      </c>
      <c r="L52" s="22" t="str">
        <f>IFERROR(VLOOKUP(K52,'2024-2025'!#REF!,'Frais joueurs'!L$1,0),"")</f>
        <v/>
      </c>
      <c r="M52" s="15" t="str">
        <f>IFERROR(VLOOKUP(K52,'2024-2025'!#REF!,'Frais joueurs'!M$1,0),"")</f>
        <v/>
      </c>
      <c r="N52" s="16" t="str">
        <f>IFERROR(VLOOKUP(K52,'2024-2025'!#REF!,'Frais joueurs'!N$1,0),"")</f>
        <v/>
      </c>
      <c r="O52" s="16" t="str">
        <f>IFERROR(VLOOKUP(K52,'2024-2025'!#REF!,'Frais joueurs'!O$1,0),"")</f>
        <v/>
      </c>
      <c r="P52" s="9" t="str">
        <f>IFERROR(VLOOKUP(K52,'2024-2025'!#REF!,'Frais joueurs'!P$1,0),"")</f>
        <v/>
      </c>
      <c r="Q52" s="9" t="str">
        <f>IFERROR(VLOOKUP(K52,'2024-2025'!#REF!,'Frais joueurs'!Q$1,0),"")</f>
        <v/>
      </c>
      <c r="R52" s="9" t="str">
        <f>IFERROR(VLOOKUP(K52,'2024-2025'!#REF!,'Frais joueurs'!R$1,0),"")</f>
        <v/>
      </c>
      <c r="S52" s="10" t="str">
        <f>IFERROR(VLOOKUP(K52,'2024-2025'!#REF!,'Frais joueurs'!S$1,0),"")</f>
        <v/>
      </c>
      <c r="U52" s="1" t="str">
        <f t="shared" si="23"/>
        <v>Laurent9</v>
      </c>
      <c r="V52" s="22" t="str">
        <f>IFERROR(VLOOKUP(U52,'2024-2025'!#REF!,'Frais joueurs'!V$1,0),"")</f>
        <v/>
      </c>
      <c r="W52" s="15" t="str">
        <f>IFERROR(VLOOKUP(U52,'2024-2025'!#REF!,'Frais joueurs'!W$1,0),"")</f>
        <v/>
      </c>
      <c r="X52" s="16" t="str">
        <f>IFERROR(VLOOKUP(U52,'2024-2025'!#REF!,'Frais joueurs'!X$1,0),"")</f>
        <v/>
      </c>
      <c r="Y52" s="16" t="str">
        <f>IFERROR(VLOOKUP(U52,'2024-2025'!#REF!,'Frais joueurs'!Y$1,0),"")</f>
        <v/>
      </c>
      <c r="Z52" s="9" t="str">
        <f>IFERROR(VLOOKUP(U52,'2024-2025'!#REF!,'Frais joueurs'!Z$1,0),"")</f>
        <v/>
      </c>
      <c r="AA52" s="9" t="str">
        <f>IFERROR(VLOOKUP(U52,'2024-2025'!#REF!,'Frais joueurs'!AA$1,0),"")</f>
        <v/>
      </c>
      <c r="AB52" s="9" t="str">
        <f>IFERROR(VLOOKUP(U52,'2024-2025'!#REF!,'Frais joueurs'!AB$1,0),"")</f>
        <v/>
      </c>
      <c r="AC52" s="10" t="str">
        <f>IFERROR(VLOOKUP(U52,'2024-2025'!#REF!,'Frais joueurs'!AC$1,0),"")</f>
        <v/>
      </c>
      <c r="AE52" s="1" t="str">
        <f t="shared" si="24"/>
        <v>Mehmet9</v>
      </c>
      <c r="AF52" s="22" t="str">
        <f>IFERROR(VLOOKUP(AE52,'2024-2025'!#REF!,'Frais joueurs'!AF$1,0),"")</f>
        <v/>
      </c>
      <c r="AG52" s="15" t="str">
        <f>IFERROR(VLOOKUP(AE52,'2024-2025'!#REF!,'Frais joueurs'!AG$1,0),"")</f>
        <v/>
      </c>
      <c r="AH52" s="16" t="str">
        <f>IFERROR(VLOOKUP(AE52,'2024-2025'!#REF!,'Frais joueurs'!AH$1,0),"")</f>
        <v/>
      </c>
      <c r="AI52" s="16" t="str">
        <f>IFERROR(VLOOKUP(AE52,'2024-2025'!#REF!,'Frais joueurs'!AI$1,0),"")</f>
        <v/>
      </c>
      <c r="AJ52" s="9" t="str">
        <f>IFERROR(VLOOKUP(AE52,'2024-2025'!#REF!,'Frais joueurs'!AJ$1,0),"")</f>
        <v/>
      </c>
      <c r="AK52" s="9" t="str">
        <f>IFERROR(VLOOKUP(AE52,'2024-2025'!#REF!,'Frais joueurs'!AK$1,0),"")</f>
        <v/>
      </c>
      <c r="AL52" s="9" t="str">
        <f>IFERROR(VLOOKUP(AE52,'2024-2025'!#REF!,'Frais joueurs'!AL$1,0),"")</f>
        <v/>
      </c>
      <c r="AM52" s="10" t="str">
        <f>IFERROR(VLOOKUP(AE52,'2024-2025'!#REF!,'Frais joueurs'!AM$1,0),"")</f>
        <v/>
      </c>
      <c r="AO52" s="1" t="str">
        <f t="shared" si="25"/>
        <v>Nathan LN9</v>
      </c>
      <c r="AP52" s="22" t="str">
        <f>IFERROR(VLOOKUP(AO52,'2024-2025'!#REF!,'Frais joueurs'!AP$1,0),"")</f>
        <v/>
      </c>
      <c r="AQ52" s="15" t="str">
        <f>IFERROR(VLOOKUP(AO52,'2024-2025'!#REF!,'Frais joueurs'!AQ$1,0),"")</f>
        <v/>
      </c>
      <c r="AR52" s="16" t="str">
        <f>IFERROR(VLOOKUP(AO52,'2024-2025'!#REF!,'Frais joueurs'!AR$1,0),"")</f>
        <v/>
      </c>
      <c r="AS52" s="16" t="str">
        <f>IFERROR(VLOOKUP(AO52,'2024-2025'!#REF!,'Frais joueurs'!AS$1,0),"")</f>
        <v/>
      </c>
      <c r="AT52" s="9" t="str">
        <f>IFERROR(VLOOKUP(AO52,'2024-2025'!#REF!,'Frais joueurs'!AT$1,0),"")</f>
        <v/>
      </c>
      <c r="AU52" s="9" t="str">
        <f>IFERROR(VLOOKUP(AO52,'2024-2025'!#REF!,'Frais joueurs'!AU$1,0),"")</f>
        <v/>
      </c>
      <c r="AV52" s="9" t="str">
        <f>IFERROR(VLOOKUP(AO52,'2024-2025'!#REF!,'Frais joueurs'!AV$1,0),"")</f>
        <v/>
      </c>
      <c r="AW52" s="10" t="str">
        <f>IFERROR(VLOOKUP(AO52,'2024-2025'!#REF!,'Frais joueurs'!AW$1,0),"")</f>
        <v/>
      </c>
      <c r="AY52" s="1" t="str">
        <f t="shared" si="26"/>
        <v>Philippe9</v>
      </c>
      <c r="AZ52" s="22" t="str">
        <f>IFERROR(VLOOKUP(AY52,'2024-2025'!#REF!,'Frais joueurs'!AZ$1,0),"")</f>
        <v/>
      </c>
      <c r="BA52" s="15" t="str">
        <f>IFERROR(VLOOKUP(AY52,'2024-2025'!#REF!,'Frais joueurs'!BA$1,0),"")</f>
        <v/>
      </c>
      <c r="BB52" s="16" t="str">
        <f>IFERROR(VLOOKUP(AY52,'2024-2025'!#REF!,'Frais joueurs'!BB$1,0),"")</f>
        <v/>
      </c>
      <c r="BC52" s="16" t="str">
        <f>IFERROR(VLOOKUP(AY52,'2024-2025'!#REF!,'Frais joueurs'!BC$1,0),"")</f>
        <v/>
      </c>
      <c r="BD52" s="9" t="str">
        <f>IFERROR(VLOOKUP(AY52,'2024-2025'!#REF!,'Frais joueurs'!BD$1,0),"")</f>
        <v/>
      </c>
      <c r="BE52" s="9" t="str">
        <f>IFERROR(VLOOKUP(AY52,'2024-2025'!#REF!,'Frais joueurs'!BE$1,0),"")</f>
        <v/>
      </c>
      <c r="BF52" s="9" t="str">
        <f>IFERROR(VLOOKUP(AY52,'2024-2025'!#REF!,'Frais joueurs'!BF$1,0),"")</f>
        <v/>
      </c>
      <c r="BG52" s="10" t="str">
        <f>IFERROR(VLOOKUP(AY52,'2024-2025'!#REF!,'Frais joueurs'!BG$1,0),"")</f>
        <v/>
      </c>
      <c r="BI52" s="1" t="str">
        <f t="shared" si="27"/>
        <v>xx Qui9</v>
      </c>
      <c r="BJ52" s="22" t="str">
        <f>IFERROR(VLOOKUP(BI52,'2024-2025'!#REF!,'Frais joueurs'!BJ$1,0),"")</f>
        <v/>
      </c>
      <c r="BK52" s="15" t="str">
        <f>IFERROR(VLOOKUP(BI52,'2024-2025'!#REF!,'Frais joueurs'!BK$1,0),"")</f>
        <v/>
      </c>
      <c r="BL52" s="16" t="str">
        <f>IFERROR(VLOOKUP(BI52,'2024-2025'!#REF!,'Frais joueurs'!BL$1,0),"")</f>
        <v/>
      </c>
      <c r="BM52" s="16" t="str">
        <f>IFERROR(VLOOKUP(BI52,'2024-2025'!#REF!,'Frais joueurs'!BM$1,0),"")</f>
        <v/>
      </c>
      <c r="BN52" s="9" t="str">
        <f>IFERROR(VLOOKUP(BI52,'2024-2025'!#REF!,'Frais joueurs'!BN$1,0),"")</f>
        <v/>
      </c>
      <c r="BO52" s="9" t="str">
        <f>IFERROR(VLOOKUP(BI52,'2024-2025'!#REF!,'Frais joueurs'!BO$1,0),"")</f>
        <v/>
      </c>
      <c r="BP52" s="9" t="str">
        <f>IFERROR(VLOOKUP(BI52,'2024-2025'!#REF!,'Frais joueurs'!BP$1,0),"")</f>
        <v/>
      </c>
      <c r="BQ52" s="10" t="str">
        <f>IFERROR(VLOOKUP(BI52,'2024-2025'!#REF!,'Frais joueurs'!BQ$1,0),"")</f>
        <v/>
      </c>
    </row>
    <row r="53" spans="1:69" ht="16.5" customHeight="1" x14ac:dyDescent="0.25">
      <c r="A53" s="1" t="str">
        <f t="shared" si="21"/>
        <v>Dominique10</v>
      </c>
      <c r="B53" s="22" t="str">
        <f>IFERROR(VLOOKUP(A53,'2024-2025'!#REF!,'Frais joueurs'!B$1,0),"")</f>
        <v/>
      </c>
      <c r="C53" s="15" t="str">
        <f>IFERROR(VLOOKUP(A53,'2024-2025'!#REF!,'Frais joueurs'!C$1,0),"")</f>
        <v/>
      </c>
      <c r="D53" s="16" t="str">
        <f>IFERROR(VLOOKUP(A53,'2024-2025'!#REF!,'Frais joueurs'!D$1,0),"")</f>
        <v/>
      </c>
      <c r="E53" s="16" t="str">
        <f>IFERROR(VLOOKUP(A53,'2024-2025'!#REF!,'Frais joueurs'!E$1,0),"")</f>
        <v/>
      </c>
      <c r="F53" s="9" t="str">
        <f>IFERROR(VLOOKUP(A53,'2024-2025'!#REF!,'Frais joueurs'!F$1,0),"")</f>
        <v/>
      </c>
      <c r="G53" s="9" t="str">
        <f>IFERROR(VLOOKUP(A53,'2024-2025'!#REF!,'Frais joueurs'!G$1,0),"")</f>
        <v/>
      </c>
      <c r="H53" s="9" t="str">
        <f>IFERROR(VLOOKUP(A53,'2024-2025'!#REF!,'Frais joueurs'!H$1,0),"")</f>
        <v/>
      </c>
      <c r="I53" s="10" t="str">
        <f>IFERROR(VLOOKUP(A53,'2024-2025'!#REF!,'Frais joueurs'!I$1,0),"")</f>
        <v/>
      </c>
      <c r="K53" s="1" t="str">
        <f t="shared" si="22"/>
        <v>Jean Louis10</v>
      </c>
      <c r="L53" s="22" t="str">
        <f>IFERROR(VLOOKUP(K53,'2024-2025'!#REF!,'Frais joueurs'!L$1,0),"")</f>
        <v/>
      </c>
      <c r="M53" s="15" t="str">
        <f>IFERROR(VLOOKUP(K53,'2024-2025'!#REF!,'Frais joueurs'!M$1,0),"")</f>
        <v/>
      </c>
      <c r="N53" s="16" t="str">
        <f>IFERROR(VLOOKUP(K53,'2024-2025'!#REF!,'Frais joueurs'!N$1,0),"")</f>
        <v/>
      </c>
      <c r="O53" s="16" t="str">
        <f>IFERROR(VLOOKUP(K53,'2024-2025'!#REF!,'Frais joueurs'!O$1,0),"")</f>
        <v/>
      </c>
      <c r="P53" s="9" t="str">
        <f>IFERROR(VLOOKUP(K53,'2024-2025'!#REF!,'Frais joueurs'!P$1,0),"")</f>
        <v/>
      </c>
      <c r="Q53" s="9" t="str">
        <f>IFERROR(VLOOKUP(K53,'2024-2025'!#REF!,'Frais joueurs'!Q$1,0),"")</f>
        <v/>
      </c>
      <c r="R53" s="9" t="str">
        <f>IFERROR(VLOOKUP(K53,'2024-2025'!#REF!,'Frais joueurs'!R$1,0),"")</f>
        <v/>
      </c>
      <c r="S53" s="10" t="str">
        <f>IFERROR(VLOOKUP(K53,'2024-2025'!#REF!,'Frais joueurs'!S$1,0),"")</f>
        <v/>
      </c>
      <c r="U53" s="1" t="str">
        <f t="shared" si="23"/>
        <v>Laurent10</v>
      </c>
      <c r="V53" s="22" t="str">
        <f>IFERROR(VLOOKUP(U53,'2024-2025'!#REF!,'Frais joueurs'!V$1,0),"")</f>
        <v/>
      </c>
      <c r="W53" s="15" t="str">
        <f>IFERROR(VLOOKUP(U53,'2024-2025'!#REF!,'Frais joueurs'!W$1,0),"")</f>
        <v/>
      </c>
      <c r="X53" s="16" t="str">
        <f>IFERROR(VLOOKUP(U53,'2024-2025'!#REF!,'Frais joueurs'!X$1,0),"")</f>
        <v/>
      </c>
      <c r="Y53" s="16" t="str">
        <f>IFERROR(VLOOKUP(U53,'2024-2025'!#REF!,'Frais joueurs'!Y$1,0),"")</f>
        <v/>
      </c>
      <c r="Z53" s="9" t="str">
        <f>IFERROR(VLOOKUP(U53,'2024-2025'!#REF!,'Frais joueurs'!Z$1,0),"")</f>
        <v/>
      </c>
      <c r="AA53" s="9" t="str">
        <f>IFERROR(VLOOKUP(U53,'2024-2025'!#REF!,'Frais joueurs'!AA$1,0),"")</f>
        <v/>
      </c>
      <c r="AB53" s="9" t="str">
        <f>IFERROR(VLOOKUP(U53,'2024-2025'!#REF!,'Frais joueurs'!AB$1,0),"")</f>
        <v/>
      </c>
      <c r="AC53" s="10" t="str">
        <f>IFERROR(VLOOKUP(U53,'2024-2025'!#REF!,'Frais joueurs'!AC$1,0),"")</f>
        <v/>
      </c>
      <c r="AE53" s="1" t="str">
        <f t="shared" si="24"/>
        <v>Mehmet10</v>
      </c>
      <c r="AF53" s="22" t="str">
        <f>IFERROR(VLOOKUP(AE53,'2024-2025'!#REF!,'Frais joueurs'!AF$1,0),"")</f>
        <v/>
      </c>
      <c r="AG53" s="15" t="str">
        <f>IFERROR(VLOOKUP(AE53,'2024-2025'!#REF!,'Frais joueurs'!AG$1,0),"")</f>
        <v/>
      </c>
      <c r="AH53" s="16" t="str">
        <f>IFERROR(VLOOKUP(AE53,'2024-2025'!#REF!,'Frais joueurs'!AH$1,0),"")</f>
        <v/>
      </c>
      <c r="AI53" s="16" t="str">
        <f>IFERROR(VLOOKUP(AE53,'2024-2025'!#REF!,'Frais joueurs'!AI$1,0),"")</f>
        <v/>
      </c>
      <c r="AJ53" s="9" t="str">
        <f>IFERROR(VLOOKUP(AE53,'2024-2025'!#REF!,'Frais joueurs'!AJ$1,0),"")</f>
        <v/>
      </c>
      <c r="AK53" s="9" t="str">
        <f>IFERROR(VLOOKUP(AE53,'2024-2025'!#REF!,'Frais joueurs'!AK$1,0),"")</f>
        <v/>
      </c>
      <c r="AL53" s="9" t="str">
        <f>IFERROR(VLOOKUP(AE53,'2024-2025'!#REF!,'Frais joueurs'!AL$1,0),"")</f>
        <v/>
      </c>
      <c r="AM53" s="10" t="str">
        <f>IFERROR(VLOOKUP(AE53,'2024-2025'!#REF!,'Frais joueurs'!AM$1,0),"")</f>
        <v/>
      </c>
      <c r="AO53" s="1" t="str">
        <f t="shared" si="25"/>
        <v>Nathan LN10</v>
      </c>
      <c r="AP53" s="22" t="str">
        <f>IFERROR(VLOOKUP(AO53,'2024-2025'!#REF!,'Frais joueurs'!AP$1,0),"")</f>
        <v/>
      </c>
      <c r="AQ53" s="15" t="str">
        <f>IFERROR(VLOOKUP(AO53,'2024-2025'!#REF!,'Frais joueurs'!AQ$1,0),"")</f>
        <v/>
      </c>
      <c r="AR53" s="16" t="str">
        <f>IFERROR(VLOOKUP(AO53,'2024-2025'!#REF!,'Frais joueurs'!AR$1,0),"")</f>
        <v/>
      </c>
      <c r="AS53" s="16" t="str">
        <f>IFERROR(VLOOKUP(AO53,'2024-2025'!#REF!,'Frais joueurs'!AS$1,0),"")</f>
        <v/>
      </c>
      <c r="AT53" s="9" t="str">
        <f>IFERROR(VLOOKUP(AO53,'2024-2025'!#REF!,'Frais joueurs'!AT$1,0),"")</f>
        <v/>
      </c>
      <c r="AU53" s="9" t="str">
        <f>IFERROR(VLOOKUP(AO53,'2024-2025'!#REF!,'Frais joueurs'!AU$1,0),"")</f>
        <v/>
      </c>
      <c r="AV53" s="9" t="str">
        <f>IFERROR(VLOOKUP(AO53,'2024-2025'!#REF!,'Frais joueurs'!AV$1,0),"")</f>
        <v/>
      </c>
      <c r="AW53" s="10" t="str">
        <f>IFERROR(VLOOKUP(AO53,'2024-2025'!#REF!,'Frais joueurs'!AW$1,0),"")</f>
        <v/>
      </c>
      <c r="AY53" s="1" t="str">
        <f t="shared" si="26"/>
        <v>Philippe10</v>
      </c>
      <c r="AZ53" s="22" t="str">
        <f>IFERROR(VLOOKUP(AY53,'2024-2025'!#REF!,'Frais joueurs'!AZ$1,0),"")</f>
        <v/>
      </c>
      <c r="BA53" s="15" t="str">
        <f>IFERROR(VLOOKUP(AY53,'2024-2025'!#REF!,'Frais joueurs'!BA$1,0),"")</f>
        <v/>
      </c>
      <c r="BB53" s="16" t="str">
        <f>IFERROR(VLOOKUP(AY53,'2024-2025'!#REF!,'Frais joueurs'!BB$1,0),"")</f>
        <v/>
      </c>
      <c r="BC53" s="16" t="str">
        <f>IFERROR(VLOOKUP(AY53,'2024-2025'!#REF!,'Frais joueurs'!BC$1,0),"")</f>
        <v/>
      </c>
      <c r="BD53" s="9" t="str">
        <f>IFERROR(VLOOKUP(AY53,'2024-2025'!#REF!,'Frais joueurs'!BD$1,0),"")</f>
        <v/>
      </c>
      <c r="BE53" s="9" t="str">
        <f>IFERROR(VLOOKUP(AY53,'2024-2025'!#REF!,'Frais joueurs'!BE$1,0),"")</f>
        <v/>
      </c>
      <c r="BF53" s="9" t="str">
        <f>IFERROR(VLOOKUP(AY53,'2024-2025'!#REF!,'Frais joueurs'!BF$1,0),"")</f>
        <v/>
      </c>
      <c r="BG53" s="10" t="str">
        <f>IFERROR(VLOOKUP(AY53,'2024-2025'!#REF!,'Frais joueurs'!BG$1,0),"")</f>
        <v/>
      </c>
      <c r="BI53" s="1" t="str">
        <f t="shared" si="27"/>
        <v>xx Qui10</v>
      </c>
      <c r="BJ53" s="22" t="str">
        <f>IFERROR(VLOOKUP(BI53,'2024-2025'!#REF!,'Frais joueurs'!BJ$1,0),"")</f>
        <v/>
      </c>
      <c r="BK53" s="15" t="str">
        <f>IFERROR(VLOOKUP(BI53,'2024-2025'!#REF!,'Frais joueurs'!BK$1,0),"")</f>
        <v/>
      </c>
      <c r="BL53" s="16" t="str">
        <f>IFERROR(VLOOKUP(BI53,'2024-2025'!#REF!,'Frais joueurs'!BL$1,0),"")</f>
        <v/>
      </c>
      <c r="BM53" s="16" t="str">
        <f>IFERROR(VLOOKUP(BI53,'2024-2025'!#REF!,'Frais joueurs'!BM$1,0),"")</f>
        <v/>
      </c>
      <c r="BN53" s="9" t="str">
        <f>IFERROR(VLOOKUP(BI53,'2024-2025'!#REF!,'Frais joueurs'!BN$1,0),"")</f>
        <v/>
      </c>
      <c r="BO53" s="9" t="str">
        <f>IFERROR(VLOOKUP(BI53,'2024-2025'!#REF!,'Frais joueurs'!BO$1,0),"")</f>
        <v/>
      </c>
      <c r="BP53" s="9" t="str">
        <f>IFERROR(VLOOKUP(BI53,'2024-2025'!#REF!,'Frais joueurs'!BP$1,0),"")</f>
        <v/>
      </c>
      <c r="BQ53" s="10" t="str">
        <f>IFERROR(VLOOKUP(BI53,'2024-2025'!#REF!,'Frais joueurs'!BQ$1,0),"")</f>
        <v/>
      </c>
    </row>
    <row r="54" spans="1:69" ht="16.5" hidden="1" customHeight="1" x14ac:dyDescent="0.25">
      <c r="A54" s="1" t="str">
        <f t="shared" ref="A54:A58" si="28">IF(B$42="","",B$42&amp;ROW()-43)</f>
        <v>Dominique11</v>
      </c>
      <c r="B54" s="22" t="str">
        <f>IFERROR(VLOOKUP(A54,'2024-2025'!#REF!,'Frais joueurs'!B$1,0),"")</f>
        <v/>
      </c>
      <c r="C54" s="15" t="str">
        <f>IFERROR(VLOOKUP(A54,'2024-2025'!#REF!,'Frais joueurs'!C$1,0),"")</f>
        <v/>
      </c>
      <c r="D54" s="16" t="str">
        <f>IFERROR(VLOOKUP(A54,'2024-2025'!#REF!,'Frais joueurs'!D$1,0),"")</f>
        <v/>
      </c>
      <c r="E54" s="16" t="str">
        <f>IFERROR(VLOOKUP(A54,'2024-2025'!#REF!,'Frais joueurs'!E$1,0),"")</f>
        <v/>
      </c>
      <c r="F54" s="9" t="str">
        <f>IFERROR(VLOOKUP(A54,'2024-2025'!#REF!,'Frais joueurs'!F$1,0),"")</f>
        <v/>
      </c>
      <c r="G54" s="9" t="str">
        <f>IFERROR(VLOOKUP(A54,'2024-2025'!#REF!,'Frais joueurs'!G$1,0),"")</f>
        <v/>
      </c>
      <c r="H54" s="9" t="str">
        <f>IFERROR(VLOOKUP(A54,'2024-2025'!#REF!,'Frais joueurs'!H$1,0),"")</f>
        <v/>
      </c>
      <c r="I54" s="10" t="str">
        <f>IFERROR(VLOOKUP(A54,'2024-2025'!#REF!,'Frais joueurs'!I$1,0),"")</f>
        <v/>
      </c>
      <c r="K54" s="1" t="str">
        <f t="shared" ref="K54:K58" si="29">IF(L$42="","",L$42&amp;ROW()-43)</f>
        <v>Jean Louis11</v>
      </c>
      <c r="L54" s="22" t="str">
        <f>IFERROR(VLOOKUP(K54,'2024-2025'!#REF!,'Frais joueurs'!L$1,0),"")</f>
        <v/>
      </c>
      <c r="M54" s="15" t="str">
        <f>IFERROR(VLOOKUP(K54,'2024-2025'!#REF!,'Frais joueurs'!M$1,0),"")</f>
        <v/>
      </c>
      <c r="N54" s="16" t="str">
        <f>IFERROR(VLOOKUP(K54,'2024-2025'!#REF!,'Frais joueurs'!N$1,0),"")</f>
        <v/>
      </c>
      <c r="O54" s="16" t="str">
        <f>IFERROR(VLOOKUP(K54,'2024-2025'!#REF!,'Frais joueurs'!O$1,0),"")</f>
        <v/>
      </c>
      <c r="P54" s="9" t="str">
        <f>IFERROR(VLOOKUP(K54,'2024-2025'!#REF!,'Frais joueurs'!P$1,0),"")</f>
        <v/>
      </c>
      <c r="Q54" s="9" t="str">
        <f>IFERROR(VLOOKUP(K54,'2024-2025'!#REF!,'Frais joueurs'!Q$1,0),"")</f>
        <v/>
      </c>
      <c r="R54" s="9" t="str">
        <f>IFERROR(VLOOKUP(K54,'2024-2025'!#REF!,'Frais joueurs'!R$1,0),"")</f>
        <v/>
      </c>
      <c r="S54" s="10" t="str">
        <f>IFERROR(VLOOKUP(K54,'2024-2025'!#REF!,'Frais joueurs'!S$1,0),"")</f>
        <v/>
      </c>
      <c r="U54" s="1" t="str">
        <f t="shared" ref="U54:U58" si="30">IF(V$42="","",V$42&amp;ROW()-43)</f>
        <v>Laurent11</v>
      </c>
      <c r="V54" s="22" t="str">
        <f>IFERROR(VLOOKUP(U54,'2024-2025'!#REF!,'Frais joueurs'!V$1,0),"")</f>
        <v/>
      </c>
      <c r="W54" s="15" t="str">
        <f>IFERROR(VLOOKUP(U54,'2024-2025'!#REF!,'Frais joueurs'!W$1,0),"")</f>
        <v/>
      </c>
      <c r="X54" s="16" t="str">
        <f>IFERROR(VLOOKUP(U54,'2024-2025'!#REF!,'Frais joueurs'!X$1,0),"")</f>
        <v/>
      </c>
      <c r="Y54" s="16" t="str">
        <f>IFERROR(VLOOKUP(U54,'2024-2025'!#REF!,'Frais joueurs'!Y$1,0),"")</f>
        <v/>
      </c>
      <c r="Z54" s="9" t="str">
        <f>IFERROR(VLOOKUP(U54,'2024-2025'!#REF!,'Frais joueurs'!Z$1,0),"")</f>
        <v/>
      </c>
      <c r="AA54" s="9" t="str">
        <f>IFERROR(VLOOKUP(U54,'2024-2025'!#REF!,'Frais joueurs'!AA$1,0),"")</f>
        <v/>
      </c>
      <c r="AB54" s="9" t="str">
        <f>IFERROR(VLOOKUP(U54,'2024-2025'!#REF!,'Frais joueurs'!AB$1,0),"")</f>
        <v/>
      </c>
      <c r="AC54" s="10" t="str">
        <f>IFERROR(VLOOKUP(U54,'2024-2025'!#REF!,'Frais joueurs'!AC$1,0),"")</f>
        <v/>
      </c>
      <c r="AE54" s="1" t="str">
        <f t="shared" ref="AE54:AE58" si="31">IF(AF$42="","",AF$42&amp;ROW()-43)</f>
        <v>Mehmet11</v>
      </c>
      <c r="AF54" s="22" t="str">
        <f>IFERROR(VLOOKUP(AE54,'2024-2025'!#REF!,'Frais joueurs'!AF$1,0),"")</f>
        <v/>
      </c>
      <c r="AG54" s="15" t="str">
        <f>IFERROR(VLOOKUP(AE54,'2024-2025'!#REF!,'Frais joueurs'!AG$1,0),"")</f>
        <v/>
      </c>
      <c r="AH54" s="16" t="str">
        <f>IFERROR(VLOOKUP(AE54,'2024-2025'!#REF!,'Frais joueurs'!AH$1,0),"")</f>
        <v/>
      </c>
      <c r="AI54" s="16" t="str">
        <f>IFERROR(VLOOKUP(AE54,'2024-2025'!#REF!,'Frais joueurs'!AI$1,0),"")</f>
        <v/>
      </c>
      <c r="AJ54" s="9" t="str">
        <f>IFERROR(VLOOKUP(AE54,'2024-2025'!#REF!,'Frais joueurs'!AJ$1,0),"")</f>
        <v/>
      </c>
      <c r="AK54" s="9" t="str">
        <f>IFERROR(VLOOKUP(AE54,'2024-2025'!#REF!,'Frais joueurs'!AK$1,0),"")</f>
        <v/>
      </c>
      <c r="AL54" s="9" t="str">
        <f>IFERROR(VLOOKUP(AE54,'2024-2025'!#REF!,'Frais joueurs'!AL$1,0),"")</f>
        <v/>
      </c>
      <c r="AM54" s="10" t="str">
        <f>IFERROR(VLOOKUP(AE54,'2024-2025'!#REF!,'Frais joueurs'!AM$1,0),"")</f>
        <v/>
      </c>
      <c r="AO54" s="1" t="str">
        <f t="shared" ref="AO54:AO58" si="32">IF(AP$42="","",AP$42&amp;ROW()-43)</f>
        <v>Nathan LN11</v>
      </c>
      <c r="AP54" s="22" t="str">
        <f>IFERROR(VLOOKUP(AO54,'2024-2025'!#REF!,'Frais joueurs'!AP$1,0),"")</f>
        <v/>
      </c>
      <c r="AQ54" s="15" t="str">
        <f>IFERROR(VLOOKUP(AO54,'2024-2025'!#REF!,'Frais joueurs'!AQ$1,0),"")</f>
        <v/>
      </c>
      <c r="AR54" s="16" t="str">
        <f>IFERROR(VLOOKUP(AO54,'2024-2025'!#REF!,'Frais joueurs'!AR$1,0),"")</f>
        <v/>
      </c>
      <c r="AS54" s="16" t="str">
        <f>IFERROR(VLOOKUP(AO54,'2024-2025'!#REF!,'Frais joueurs'!AS$1,0),"")</f>
        <v/>
      </c>
      <c r="AT54" s="9" t="str">
        <f>IFERROR(VLOOKUP(AO54,'2024-2025'!#REF!,'Frais joueurs'!AT$1,0),"")</f>
        <v/>
      </c>
      <c r="AU54" s="9" t="str">
        <f>IFERROR(VLOOKUP(AO54,'2024-2025'!#REF!,'Frais joueurs'!AU$1,0),"")</f>
        <v/>
      </c>
      <c r="AV54" s="9" t="str">
        <f>IFERROR(VLOOKUP(AO54,'2024-2025'!#REF!,'Frais joueurs'!AV$1,0),"")</f>
        <v/>
      </c>
      <c r="AW54" s="10" t="str">
        <f>IFERROR(VLOOKUP(AO54,'2024-2025'!#REF!,'Frais joueurs'!AW$1,0),"")</f>
        <v/>
      </c>
      <c r="AY54" s="1" t="str">
        <f t="shared" ref="AY54:AY58" si="33">IF(AZ$42="","",AZ$42&amp;ROW()-43)</f>
        <v>Philippe11</v>
      </c>
      <c r="AZ54" s="22" t="str">
        <f>IFERROR(VLOOKUP(AY54,'2024-2025'!#REF!,'Frais joueurs'!AZ$1,0),"")</f>
        <v/>
      </c>
      <c r="BA54" s="15" t="str">
        <f>IFERROR(VLOOKUP(AY54,'2024-2025'!#REF!,'Frais joueurs'!BA$1,0),"")</f>
        <v/>
      </c>
      <c r="BB54" s="16" t="str">
        <f>IFERROR(VLOOKUP(AY54,'2024-2025'!#REF!,'Frais joueurs'!BB$1,0),"")</f>
        <v/>
      </c>
      <c r="BC54" s="16" t="str">
        <f>IFERROR(VLOOKUP(AY54,'2024-2025'!#REF!,'Frais joueurs'!BC$1,0),"")</f>
        <v/>
      </c>
      <c r="BD54" s="9" t="str">
        <f>IFERROR(VLOOKUP(AY54,'2024-2025'!#REF!,'Frais joueurs'!BD$1,0),"")</f>
        <v/>
      </c>
      <c r="BE54" s="9" t="str">
        <f>IFERROR(VLOOKUP(AY54,'2024-2025'!#REF!,'Frais joueurs'!BE$1,0),"")</f>
        <v/>
      </c>
      <c r="BF54" s="9" t="str">
        <f>IFERROR(VLOOKUP(AY54,'2024-2025'!#REF!,'Frais joueurs'!BF$1,0),"")</f>
        <v/>
      </c>
      <c r="BG54" s="10" t="str">
        <f>IFERROR(VLOOKUP(AY54,'2024-2025'!#REF!,'Frais joueurs'!BG$1,0),"")</f>
        <v/>
      </c>
      <c r="BI54" s="1" t="str">
        <f t="shared" ref="BI54:BI58" si="34">IF(BJ$42="","",BJ$42&amp;ROW()-43)</f>
        <v>xx Qui11</v>
      </c>
      <c r="BJ54" s="22" t="str">
        <f>IFERROR(VLOOKUP(BI54,'2024-2025'!#REF!,'Frais joueurs'!BJ$1,0),"")</f>
        <v/>
      </c>
      <c r="BK54" s="15" t="str">
        <f>IFERROR(VLOOKUP(BI54,'2024-2025'!#REF!,'Frais joueurs'!BK$1,0),"")</f>
        <v/>
      </c>
      <c r="BL54" s="16" t="str">
        <f>IFERROR(VLOOKUP(BI54,'2024-2025'!#REF!,'Frais joueurs'!BL$1,0),"")</f>
        <v/>
      </c>
      <c r="BM54" s="16" t="str">
        <f>IFERROR(VLOOKUP(BI54,'2024-2025'!#REF!,'Frais joueurs'!BM$1,0),"")</f>
        <v/>
      </c>
      <c r="BN54" s="9" t="str">
        <f>IFERROR(VLOOKUP(BI54,'2024-2025'!#REF!,'Frais joueurs'!BN$1,0),"")</f>
        <v/>
      </c>
      <c r="BO54" s="9" t="str">
        <f>IFERROR(VLOOKUP(BI54,'2024-2025'!#REF!,'Frais joueurs'!BO$1,0),"")</f>
        <v/>
      </c>
      <c r="BP54" s="9" t="str">
        <f>IFERROR(VLOOKUP(BI54,'2024-2025'!#REF!,'Frais joueurs'!BP$1,0),"")</f>
        <v/>
      </c>
      <c r="BQ54" s="10" t="str">
        <f>IFERROR(VLOOKUP(BI54,'2024-2025'!#REF!,'Frais joueurs'!BQ$1,0),"")</f>
        <v/>
      </c>
    </row>
    <row r="55" spans="1:69" ht="16.5" hidden="1" customHeight="1" x14ac:dyDescent="0.25">
      <c r="A55" s="1" t="str">
        <f t="shared" si="28"/>
        <v>Dominique12</v>
      </c>
      <c r="B55" s="22" t="str">
        <f>IFERROR(VLOOKUP(A55,'2024-2025'!#REF!,'Frais joueurs'!B$1,0),"")</f>
        <v/>
      </c>
      <c r="C55" s="15" t="str">
        <f>IFERROR(VLOOKUP(A55,'2024-2025'!#REF!,'Frais joueurs'!C$1,0),"")</f>
        <v/>
      </c>
      <c r="D55" s="16" t="str">
        <f>IFERROR(VLOOKUP(A55,'2024-2025'!#REF!,'Frais joueurs'!D$1,0),"")</f>
        <v/>
      </c>
      <c r="E55" s="16" t="str">
        <f>IFERROR(VLOOKUP(A55,'2024-2025'!#REF!,'Frais joueurs'!E$1,0),"")</f>
        <v/>
      </c>
      <c r="F55" s="9" t="str">
        <f>IFERROR(VLOOKUP(A55,'2024-2025'!#REF!,'Frais joueurs'!F$1,0),"")</f>
        <v/>
      </c>
      <c r="G55" s="9" t="str">
        <f>IFERROR(VLOOKUP(A55,'2024-2025'!#REF!,'Frais joueurs'!G$1,0),"")</f>
        <v/>
      </c>
      <c r="H55" s="9" t="str">
        <f>IFERROR(VLOOKUP(A55,'2024-2025'!#REF!,'Frais joueurs'!H$1,0),"")</f>
        <v/>
      </c>
      <c r="I55" s="10" t="str">
        <f>IFERROR(VLOOKUP(A55,'2024-2025'!#REF!,'Frais joueurs'!I$1,0),"")</f>
        <v/>
      </c>
      <c r="K55" s="1" t="str">
        <f t="shared" si="29"/>
        <v>Jean Louis12</v>
      </c>
      <c r="L55" s="22" t="str">
        <f>IFERROR(VLOOKUP(K55,'2024-2025'!#REF!,'Frais joueurs'!L$1,0),"")</f>
        <v/>
      </c>
      <c r="M55" s="15" t="str">
        <f>IFERROR(VLOOKUP(K55,'2024-2025'!#REF!,'Frais joueurs'!M$1,0),"")</f>
        <v/>
      </c>
      <c r="N55" s="16" t="str">
        <f>IFERROR(VLOOKUP(K55,'2024-2025'!#REF!,'Frais joueurs'!N$1,0),"")</f>
        <v/>
      </c>
      <c r="O55" s="16" t="str">
        <f>IFERROR(VLOOKUP(K55,'2024-2025'!#REF!,'Frais joueurs'!O$1,0),"")</f>
        <v/>
      </c>
      <c r="P55" s="9" t="str">
        <f>IFERROR(VLOOKUP(K55,'2024-2025'!#REF!,'Frais joueurs'!P$1,0),"")</f>
        <v/>
      </c>
      <c r="Q55" s="9" t="str">
        <f>IFERROR(VLOOKUP(K55,'2024-2025'!#REF!,'Frais joueurs'!Q$1,0),"")</f>
        <v/>
      </c>
      <c r="R55" s="9" t="str">
        <f>IFERROR(VLOOKUP(K55,'2024-2025'!#REF!,'Frais joueurs'!R$1,0),"")</f>
        <v/>
      </c>
      <c r="S55" s="10" t="str">
        <f>IFERROR(VLOOKUP(K55,'2024-2025'!#REF!,'Frais joueurs'!S$1,0),"")</f>
        <v/>
      </c>
      <c r="U55" s="1" t="str">
        <f t="shared" si="30"/>
        <v>Laurent12</v>
      </c>
      <c r="V55" s="22" t="str">
        <f>IFERROR(VLOOKUP(U55,'2024-2025'!#REF!,'Frais joueurs'!V$1,0),"")</f>
        <v/>
      </c>
      <c r="W55" s="15" t="str">
        <f>IFERROR(VLOOKUP(U55,'2024-2025'!#REF!,'Frais joueurs'!W$1,0),"")</f>
        <v/>
      </c>
      <c r="X55" s="16" t="str">
        <f>IFERROR(VLOOKUP(U55,'2024-2025'!#REF!,'Frais joueurs'!X$1,0),"")</f>
        <v/>
      </c>
      <c r="Y55" s="16" t="str">
        <f>IFERROR(VLOOKUP(U55,'2024-2025'!#REF!,'Frais joueurs'!Y$1,0),"")</f>
        <v/>
      </c>
      <c r="Z55" s="9" t="str">
        <f>IFERROR(VLOOKUP(U55,'2024-2025'!#REF!,'Frais joueurs'!Z$1,0),"")</f>
        <v/>
      </c>
      <c r="AA55" s="9" t="str">
        <f>IFERROR(VLOOKUP(U55,'2024-2025'!#REF!,'Frais joueurs'!AA$1,0),"")</f>
        <v/>
      </c>
      <c r="AB55" s="9" t="str">
        <f>IFERROR(VLOOKUP(U55,'2024-2025'!#REF!,'Frais joueurs'!AB$1,0),"")</f>
        <v/>
      </c>
      <c r="AC55" s="10" t="str">
        <f>IFERROR(VLOOKUP(U55,'2024-2025'!#REF!,'Frais joueurs'!AC$1,0),"")</f>
        <v/>
      </c>
      <c r="AE55" s="1" t="str">
        <f t="shared" si="31"/>
        <v>Mehmet12</v>
      </c>
      <c r="AF55" s="22" t="str">
        <f>IFERROR(VLOOKUP(AE55,'2024-2025'!#REF!,'Frais joueurs'!AF$1,0),"")</f>
        <v/>
      </c>
      <c r="AG55" s="15" t="str">
        <f>IFERROR(VLOOKUP(AE55,'2024-2025'!#REF!,'Frais joueurs'!AG$1,0),"")</f>
        <v/>
      </c>
      <c r="AH55" s="16" t="str">
        <f>IFERROR(VLOOKUP(AE55,'2024-2025'!#REF!,'Frais joueurs'!AH$1,0),"")</f>
        <v/>
      </c>
      <c r="AI55" s="16" t="str">
        <f>IFERROR(VLOOKUP(AE55,'2024-2025'!#REF!,'Frais joueurs'!AI$1,0),"")</f>
        <v/>
      </c>
      <c r="AJ55" s="9" t="str">
        <f>IFERROR(VLOOKUP(AE55,'2024-2025'!#REF!,'Frais joueurs'!AJ$1,0),"")</f>
        <v/>
      </c>
      <c r="AK55" s="9" t="str">
        <f>IFERROR(VLOOKUP(AE55,'2024-2025'!#REF!,'Frais joueurs'!AK$1,0),"")</f>
        <v/>
      </c>
      <c r="AL55" s="9" t="str">
        <f>IFERROR(VLOOKUP(AE55,'2024-2025'!#REF!,'Frais joueurs'!AL$1,0),"")</f>
        <v/>
      </c>
      <c r="AM55" s="10" t="str">
        <f>IFERROR(VLOOKUP(AE55,'2024-2025'!#REF!,'Frais joueurs'!AM$1,0),"")</f>
        <v/>
      </c>
      <c r="AO55" s="1" t="str">
        <f t="shared" si="32"/>
        <v>Nathan LN12</v>
      </c>
      <c r="AP55" s="22" t="str">
        <f>IFERROR(VLOOKUP(AO55,'2024-2025'!#REF!,'Frais joueurs'!AP$1,0),"")</f>
        <v/>
      </c>
      <c r="AQ55" s="15" t="str">
        <f>IFERROR(VLOOKUP(AO55,'2024-2025'!#REF!,'Frais joueurs'!AQ$1,0),"")</f>
        <v/>
      </c>
      <c r="AR55" s="16" t="str">
        <f>IFERROR(VLOOKUP(AO55,'2024-2025'!#REF!,'Frais joueurs'!AR$1,0),"")</f>
        <v/>
      </c>
      <c r="AS55" s="16" t="str">
        <f>IFERROR(VLOOKUP(AO55,'2024-2025'!#REF!,'Frais joueurs'!AS$1,0),"")</f>
        <v/>
      </c>
      <c r="AT55" s="9" t="str">
        <f>IFERROR(VLOOKUP(AO55,'2024-2025'!#REF!,'Frais joueurs'!AT$1,0),"")</f>
        <v/>
      </c>
      <c r="AU55" s="9" t="str">
        <f>IFERROR(VLOOKUP(AO55,'2024-2025'!#REF!,'Frais joueurs'!AU$1,0),"")</f>
        <v/>
      </c>
      <c r="AV55" s="9" t="str">
        <f>IFERROR(VLOOKUP(AO55,'2024-2025'!#REF!,'Frais joueurs'!AV$1,0),"")</f>
        <v/>
      </c>
      <c r="AW55" s="10" t="str">
        <f>IFERROR(VLOOKUP(AO55,'2024-2025'!#REF!,'Frais joueurs'!AW$1,0),"")</f>
        <v/>
      </c>
      <c r="AY55" s="1" t="str">
        <f t="shared" si="33"/>
        <v>Philippe12</v>
      </c>
      <c r="AZ55" s="22" t="str">
        <f>IFERROR(VLOOKUP(AY55,'2024-2025'!#REF!,'Frais joueurs'!AZ$1,0),"")</f>
        <v/>
      </c>
      <c r="BA55" s="15" t="str">
        <f>IFERROR(VLOOKUP(AY55,'2024-2025'!#REF!,'Frais joueurs'!BA$1,0),"")</f>
        <v/>
      </c>
      <c r="BB55" s="16" t="str">
        <f>IFERROR(VLOOKUP(AY55,'2024-2025'!#REF!,'Frais joueurs'!BB$1,0),"")</f>
        <v/>
      </c>
      <c r="BC55" s="16" t="str">
        <f>IFERROR(VLOOKUP(AY55,'2024-2025'!#REF!,'Frais joueurs'!BC$1,0),"")</f>
        <v/>
      </c>
      <c r="BD55" s="9" t="str">
        <f>IFERROR(VLOOKUP(AY55,'2024-2025'!#REF!,'Frais joueurs'!BD$1,0),"")</f>
        <v/>
      </c>
      <c r="BE55" s="9" t="str">
        <f>IFERROR(VLOOKUP(AY55,'2024-2025'!#REF!,'Frais joueurs'!BE$1,0),"")</f>
        <v/>
      </c>
      <c r="BF55" s="9" t="str">
        <f>IFERROR(VLOOKUP(AY55,'2024-2025'!#REF!,'Frais joueurs'!BF$1,0),"")</f>
        <v/>
      </c>
      <c r="BG55" s="10" t="str">
        <f>IFERROR(VLOOKUP(AY55,'2024-2025'!#REF!,'Frais joueurs'!BG$1,0),"")</f>
        <v/>
      </c>
      <c r="BI55" s="1" t="str">
        <f t="shared" si="34"/>
        <v>xx Qui12</v>
      </c>
      <c r="BJ55" s="22" t="str">
        <f>IFERROR(VLOOKUP(BI55,'2024-2025'!#REF!,'Frais joueurs'!BJ$1,0),"")</f>
        <v/>
      </c>
      <c r="BK55" s="15" t="str">
        <f>IFERROR(VLOOKUP(BI55,'2024-2025'!#REF!,'Frais joueurs'!BK$1,0),"")</f>
        <v/>
      </c>
      <c r="BL55" s="16" t="str">
        <f>IFERROR(VLOOKUP(BI55,'2024-2025'!#REF!,'Frais joueurs'!BL$1,0),"")</f>
        <v/>
      </c>
      <c r="BM55" s="16" t="str">
        <f>IFERROR(VLOOKUP(BI55,'2024-2025'!#REF!,'Frais joueurs'!BM$1,0),"")</f>
        <v/>
      </c>
      <c r="BN55" s="9" t="str">
        <f>IFERROR(VLOOKUP(BI55,'2024-2025'!#REF!,'Frais joueurs'!BN$1,0),"")</f>
        <v/>
      </c>
      <c r="BO55" s="9" t="str">
        <f>IFERROR(VLOOKUP(BI55,'2024-2025'!#REF!,'Frais joueurs'!BO$1,0),"")</f>
        <v/>
      </c>
      <c r="BP55" s="9" t="str">
        <f>IFERROR(VLOOKUP(BI55,'2024-2025'!#REF!,'Frais joueurs'!BP$1,0),"")</f>
        <v/>
      </c>
      <c r="BQ55" s="10" t="str">
        <f>IFERROR(VLOOKUP(BI55,'2024-2025'!#REF!,'Frais joueurs'!BQ$1,0),"")</f>
        <v/>
      </c>
    </row>
    <row r="56" spans="1:69" ht="16.5" hidden="1" customHeight="1" x14ac:dyDescent="0.25">
      <c r="A56" s="1" t="str">
        <f t="shared" si="28"/>
        <v>Dominique13</v>
      </c>
      <c r="B56" s="22" t="str">
        <f>IFERROR(VLOOKUP(A56,'2024-2025'!#REF!,'Frais joueurs'!B$1,0),"")</f>
        <v/>
      </c>
      <c r="C56" s="15" t="str">
        <f>IFERROR(VLOOKUP(A56,'2024-2025'!#REF!,'Frais joueurs'!C$1,0),"")</f>
        <v/>
      </c>
      <c r="D56" s="16" t="str">
        <f>IFERROR(VLOOKUP(A56,'2024-2025'!#REF!,'Frais joueurs'!D$1,0),"")</f>
        <v/>
      </c>
      <c r="E56" s="16" t="str">
        <f>IFERROR(VLOOKUP(A56,'2024-2025'!#REF!,'Frais joueurs'!E$1,0),"")</f>
        <v/>
      </c>
      <c r="F56" s="9" t="str">
        <f>IFERROR(VLOOKUP(A56,'2024-2025'!#REF!,'Frais joueurs'!F$1,0),"")</f>
        <v/>
      </c>
      <c r="G56" s="9" t="str">
        <f>IFERROR(VLOOKUP(A56,'2024-2025'!#REF!,'Frais joueurs'!G$1,0),"")</f>
        <v/>
      </c>
      <c r="H56" s="9" t="str">
        <f>IFERROR(VLOOKUP(A56,'2024-2025'!#REF!,'Frais joueurs'!H$1,0),"")</f>
        <v/>
      </c>
      <c r="I56" s="10" t="str">
        <f>IFERROR(VLOOKUP(A56,'2024-2025'!#REF!,'Frais joueurs'!I$1,0),"")</f>
        <v/>
      </c>
      <c r="K56" s="1" t="str">
        <f t="shared" si="29"/>
        <v>Jean Louis13</v>
      </c>
      <c r="L56" s="22" t="str">
        <f>IFERROR(VLOOKUP(K56,'2024-2025'!#REF!,'Frais joueurs'!L$1,0),"")</f>
        <v/>
      </c>
      <c r="M56" s="15" t="str">
        <f>IFERROR(VLOOKUP(K56,'2024-2025'!#REF!,'Frais joueurs'!M$1,0),"")</f>
        <v/>
      </c>
      <c r="N56" s="16" t="str">
        <f>IFERROR(VLOOKUP(K56,'2024-2025'!#REF!,'Frais joueurs'!N$1,0),"")</f>
        <v/>
      </c>
      <c r="O56" s="16" t="str">
        <f>IFERROR(VLOOKUP(K56,'2024-2025'!#REF!,'Frais joueurs'!O$1,0),"")</f>
        <v/>
      </c>
      <c r="P56" s="9" t="str">
        <f>IFERROR(VLOOKUP(K56,'2024-2025'!#REF!,'Frais joueurs'!P$1,0),"")</f>
        <v/>
      </c>
      <c r="Q56" s="9" t="str">
        <f>IFERROR(VLOOKUP(K56,'2024-2025'!#REF!,'Frais joueurs'!Q$1,0),"")</f>
        <v/>
      </c>
      <c r="R56" s="9" t="str">
        <f>IFERROR(VLOOKUP(K56,'2024-2025'!#REF!,'Frais joueurs'!R$1,0),"")</f>
        <v/>
      </c>
      <c r="S56" s="10" t="str">
        <f>IFERROR(VLOOKUP(K56,'2024-2025'!#REF!,'Frais joueurs'!S$1,0),"")</f>
        <v/>
      </c>
      <c r="U56" s="1" t="str">
        <f t="shared" si="30"/>
        <v>Laurent13</v>
      </c>
      <c r="V56" s="22" t="str">
        <f>IFERROR(VLOOKUP(U56,'2024-2025'!#REF!,'Frais joueurs'!V$1,0),"")</f>
        <v/>
      </c>
      <c r="W56" s="15" t="str">
        <f>IFERROR(VLOOKUP(U56,'2024-2025'!#REF!,'Frais joueurs'!W$1,0),"")</f>
        <v/>
      </c>
      <c r="X56" s="16" t="str">
        <f>IFERROR(VLOOKUP(U56,'2024-2025'!#REF!,'Frais joueurs'!X$1,0),"")</f>
        <v/>
      </c>
      <c r="Y56" s="16" t="str">
        <f>IFERROR(VLOOKUP(U56,'2024-2025'!#REF!,'Frais joueurs'!Y$1,0),"")</f>
        <v/>
      </c>
      <c r="Z56" s="9" t="str">
        <f>IFERROR(VLOOKUP(U56,'2024-2025'!#REF!,'Frais joueurs'!Z$1,0),"")</f>
        <v/>
      </c>
      <c r="AA56" s="9" t="str">
        <f>IFERROR(VLOOKUP(U56,'2024-2025'!#REF!,'Frais joueurs'!AA$1,0),"")</f>
        <v/>
      </c>
      <c r="AB56" s="9" t="str">
        <f>IFERROR(VLOOKUP(U56,'2024-2025'!#REF!,'Frais joueurs'!AB$1,0),"")</f>
        <v/>
      </c>
      <c r="AC56" s="10" t="str">
        <f>IFERROR(VLOOKUP(U56,'2024-2025'!#REF!,'Frais joueurs'!AC$1,0),"")</f>
        <v/>
      </c>
      <c r="AE56" s="1" t="str">
        <f t="shared" si="31"/>
        <v>Mehmet13</v>
      </c>
      <c r="AF56" s="22" t="str">
        <f>IFERROR(VLOOKUP(AE56,'2024-2025'!#REF!,'Frais joueurs'!AF$1,0),"")</f>
        <v/>
      </c>
      <c r="AG56" s="15" t="str">
        <f>IFERROR(VLOOKUP(AE56,'2024-2025'!#REF!,'Frais joueurs'!AG$1,0),"")</f>
        <v/>
      </c>
      <c r="AH56" s="16" t="str">
        <f>IFERROR(VLOOKUP(AE56,'2024-2025'!#REF!,'Frais joueurs'!AH$1,0),"")</f>
        <v/>
      </c>
      <c r="AI56" s="16" t="str">
        <f>IFERROR(VLOOKUP(AE56,'2024-2025'!#REF!,'Frais joueurs'!AI$1,0),"")</f>
        <v/>
      </c>
      <c r="AJ56" s="9" t="str">
        <f>IFERROR(VLOOKUP(AE56,'2024-2025'!#REF!,'Frais joueurs'!AJ$1,0),"")</f>
        <v/>
      </c>
      <c r="AK56" s="9" t="str">
        <f>IFERROR(VLOOKUP(AE56,'2024-2025'!#REF!,'Frais joueurs'!AK$1,0),"")</f>
        <v/>
      </c>
      <c r="AL56" s="9" t="str">
        <f>IFERROR(VLOOKUP(AE56,'2024-2025'!#REF!,'Frais joueurs'!AL$1,0),"")</f>
        <v/>
      </c>
      <c r="AM56" s="10" t="str">
        <f>IFERROR(VLOOKUP(AE56,'2024-2025'!#REF!,'Frais joueurs'!AM$1,0),"")</f>
        <v/>
      </c>
      <c r="AO56" s="1" t="str">
        <f t="shared" si="32"/>
        <v>Nathan LN13</v>
      </c>
      <c r="AP56" s="22" t="str">
        <f>IFERROR(VLOOKUP(AO56,'2024-2025'!#REF!,'Frais joueurs'!AP$1,0),"")</f>
        <v/>
      </c>
      <c r="AQ56" s="15" t="str">
        <f>IFERROR(VLOOKUP(AO56,'2024-2025'!#REF!,'Frais joueurs'!AQ$1,0),"")</f>
        <v/>
      </c>
      <c r="AR56" s="16" t="str">
        <f>IFERROR(VLOOKUP(AO56,'2024-2025'!#REF!,'Frais joueurs'!AR$1,0),"")</f>
        <v/>
      </c>
      <c r="AS56" s="16" t="str">
        <f>IFERROR(VLOOKUP(AO56,'2024-2025'!#REF!,'Frais joueurs'!AS$1,0),"")</f>
        <v/>
      </c>
      <c r="AT56" s="9" t="str">
        <f>IFERROR(VLOOKUP(AO56,'2024-2025'!#REF!,'Frais joueurs'!AT$1,0),"")</f>
        <v/>
      </c>
      <c r="AU56" s="9" t="str">
        <f>IFERROR(VLOOKUP(AO56,'2024-2025'!#REF!,'Frais joueurs'!AU$1,0),"")</f>
        <v/>
      </c>
      <c r="AV56" s="9" t="str">
        <f>IFERROR(VLOOKUP(AO56,'2024-2025'!#REF!,'Frais joueurs'!AV$1,0),"")</f>
        <v/>
      </c>
      <c r="AW56" s="10" t="str">
        <f>IFERROR(VLOOKUP(AO56,'2024-2025'!#REF!,'Frais joueurs'!AW$1,0),"")</f>
        <v/>
      </c>
      <c r="AY56" s="1" t="str">
        <f t="shared" si="33"/>
        <v>Philippe13</v>
      </c>
      <c r="AZ56" s="22" t="str">
        <f>IFERROR(VLOOKUP(AY56,'2024-2025'!#REF!,'Frais joueurs'!AZ$1,0),"")</f>
        <v/>
      </c>
      <c r="BA56" s="15" t="str">
        <f>IFERROR(VLOOKUP(AY56,'2024-2025'!#REF!,'Frais joueurs'!BA$1,0),"")</f>
        <v/>
      </c>
      <c r="BB56" s="16" t="str">
        <f>IFERROR(VLOOKUP(AY56,'2024-2025'!#REF!,'Frais joueurs'!BB$1,0),"")</f>
        <v/>
      </c>
      <c r="BC56" s="16" t="str">
        <f>IFERROR(VLOOKUP(AY56,'2024-2025'!#REF!,'Frais joueurs'!BC$1,0),"")</f>
        <v/>
      </c>
      <c r="BD56" s="9" t="str">
        <f>IFERROR(VLOOKUP(AY56,'2024-2025'!#REF!,'Frais joueurs'!BD$1,0),"")</f>
        <v/>
      </c>
      <c r="BE56" s="9" t="str">
        <f>IFERROR(VLOOKUP(AY56,'2024-2025'!#REF!,'Frais joueurs'!BE$1,0),"")</f>
        <v/>
      </c>
      <c r="BF56" s="9" t="str">
        <f>IFERROR(VLOOKUP(AY56,'2024-2025'!#REF!,'Frais joueurs'!BF$1,0),"")</f>
        <v/>
      </c>
      <c r="BG56" s="10" t="str">
        <f>IFERROR(VLOOKUP(AY56,'2024-2025'!#REF!,'Frais joueurs'!BG$1,0),"")</f>
        <v/>
      </c>
      <c r="BI56" s="1" t="str">
        <f t="shared" si="34"/>
        <v>xx Qui13</v>
      </c>
      <c r="BJ56" s="22" t="str">
        <f>IFERROR(VLOOKUP(BI56,'2024-2025'!#REF!,'Frais joueurs'!BJ$1,0),"")</f>
        <v/>
      </c>
      <c r="BK56" s="15" t="str">
        <f>IFERROR(VLOOKUP(BI56,'2024-2025'!#REF!,'Frais joueurs'!BK$1,0),"")</f>
        <v/>
      </c>
      <c r="BL56" s="16" t="str">
        <f>IFERROR(VLOOKUP(BI56,'2024-2025'!#REF!,'Frais joueurs'!BL$1,0),"")</f>
        <v/>
      </c>
      <c r="BM56" s="16" t="str">
        <f>IFERROR(VLOOKUP(BI56,'2024-2025'!#REF!,'Frais joueurs'!BM$1,0),"")</f>
        <v/>
      </c>
      <c r="BN56" s="9" t="str">
        <f>IFERROR(VLOOKUP(BI56,'2024-2025'!#REF!,'Frais joueurs'!BN$1,0),"")</f>
        <v/>
      </c>
      <c r="BO56" s="9" t="str">
        <f>IFERROR(VLOOKUP(BI56,'2024-2025'!#REF!,'Frais joueurs'!BO$1,0),"")</f>
        <v/>
      </c>
      <c r="BP56" s="9" t="str">
        <f>IFERROR(VLOOKUP(BI56,'2024-2025'!#REF!,'Frais joueurs'!BP$1,0),"")</f>
        <v/>
      </c>
      <c r="BQ56" s="10" t="str">
        <f>IFERROR(VLOOKUP(BI56,'2024-2025'!#REF!,'Frais joueurs'!BQ$1,0),"")</f>
        <v/>
      </c>
    </row>
    <row r="57" spans="1:69" ht="16.5" hidden="1" customHeight="1" x14ac:dyDescent="0.25">
      <c r="A57" s="1" t="str">
        <f t="shared" si="28"/>
        <v>Dominique14</v>
      </c>
      <c r="B57" s="22" t="str">
        <f>IFERROR(VLOOKUP(A57,'2024-2025'!#REF!,'Frais joueurs'!B$1,0),"")</f>
        <v/>
      </c>
      <c r="C57" s="15" t="str">
        <f>IFERROR(VLOOKUP(A57,'2024-2025'!#REF!,'Frais joueurs'!C$1,0),"")</f>
        <v/>
      </c>
      <c r="D57" s="16" t="str">
        <f>IFERROR(VLOOKUP(A57,'2024-2025'!#REF!,'Frais joueurs'!D$1,0),"")</f>
        <v/>
      </c>
      <c r="E57" s="16" t="str">
        <f>IFERROR(VLOOKUP(A57,'2024-2025'!#REF!,'Frais joueurs'!E$1,0),"")</f>
        <v/>
      </c>
      <c r="F57" s="9" t="str">
        <f>IFERROR(VLOOKUP(A57,'2024-2025'!#REF!,'Frais joueurs'!F$1,0),"")</f>
        <v/>
      </c>
      <c r="G57" s="9" t="str">
        <f>IFERROR(VLOOKUP(A57,'2024-2025'!#REF!,'Frais joueurs'!G$1,0),"")</f>
        <v/>
      </c>
      <c r="H57" s="9" t="str">
        <f>IFERROR(VLOOKUP(A57,'2024-2025'!#REF!,'Frais joueurs'!H$1,0),"")</f>
        <v/>
      </c>
      <c r="I57" s="10" t="str">
        <f>IFERROR(VLOOKUP(A57,'2024-2025'!#REF!,'Frais joueurs'!I$1,0),"")</f>
        <v/>
      </c>
      <c r="K57" s="1" t="str">
        <f t="shared" si="29"/>
        <v>Jean Louis14</v>
      </c>
      <c r="L57" s="22" t="str">
        <f>IFERROR(VLOOKUP(K57,'2024-2025'!#REF!,'Frais joueurs'!L$1,0),"")</f>
        <v/>
      </c>
      <c r="M57" s="15" t="str">
        <f>IFERROR(VLOOKUP(K57,'2024-2025'!#REF!,'Frais joueurs'!M$1,0),"")</f>
        <v/>
      </c>
      <c r="N57" s="16" t="str">
        <f>IFERROR(VLOOKUP(K57,'2024-2025'!#REF!,'Frais joueurs'!N$1,0),"")</f>
        <v/>
      </c>
      <c r="O57" s="16" t="str">
        <f>IFERROR(VLOOKUP(K57,'2024-2025'!#REF!,'Frais joueurs'!O$1,0),"")</f>
        <v/>
      </c>
      <c r="P57" s="9" t="str">
        <f>IFERROR(VLOOKUP(K57,'2024-2025'!#REF!,'Frais joueurs'!P$1,0),"")</f>
        <v/>
      </c>
      <c r="Q57" s="9" t="str">
        <f>IFERROR(VLOOKUP(K57,'2024-2025'!#REF!,'Frais joueurs'!Q$1,0),"")</f>
        <v/>
      </c>
      <c r="R57" s="9" t="str">
        <f>IFERROR(VLOOKUP(K57,'2024-2025'!#REF!,'Frais joueurs'!R$1,0),"")</f>
        <v/>
      </c>
      <c r="S57" s="10" t="str">
        <f>IFERROR(VLOOKUP(K57,'2024-2025'!#REF!,'Frais joueurs'!S$1,0),"")</f>
        <v/>
      </c>
      <c r="U57" s="1" t="str">
        <f t="shared" si="30"/>
        <v>Laurent14</v>
      </c>
      <c r="V57" s="22" t="str">
        <f>IFERROR(VLOOKUP(U57,'2024-2025'!#REF!,'Frais joueurs'!V$1,0),"")</f>
        <v/>
      </c>
      <c r="W57" s="15" t="str">
        <f>IFERROR(VLOOKUP(U57,'2024-2025'!#REF!,'Frais joueurs'!W$1,0),"")</f>
        <v/>
      </c>
      <c r="X57" s="16" t="str">
        <f>IFERROR(VLOOKUP(U57,'2024-2025'!#REF!,'Frais joueurs'!X$1,0),"")</f>
        <v/>
      </c>
      <c r="Y57" s="16" t="str">
        <f>IFERROR(VLOOKUP(U57,'2024-2025'!#REF!,'Frais joueurs'!Y$1,0),"")</f>
        <v/>
      </c>
      <c r="Z57" s="9" t="str">
        <f>IFERROR(VLOOKUP(U57,'2024-2025'!#REF!,'Frais joueurs'!Z$1,0),"")</f>
        <v/>
      </c>
      <c r="AA57" s="9" t="str">
        <f>IFERROR(VLOOKUP(U57,'2024-2025'!#REF!,'Frais joueurs'!AA$1,0),"")</f>
        <v/>
      </c>
      <c r="AB57" s="9" t="str">
        <f>IFERROR(VLOOKUP(U57,'2024-2025'!#REF!,'Frais joueurs'!AB$1,0),"")</f>
        <v/>
      </c>
      <c r="AC57" s="10" t="str">
        <f>IFERROR(VLOOKUP(U57,'2024-2025'!#REF!,'Frais joueurs'!AC$1,0),"")</f>
        <v/>
      </c>
      <c r="AE57" s="1" t="str">
        <f t="shared" si="31"/>
        <v>Mehmet14</v>
      </c>
      <c r="AF57" s="22" t="str">
        <f>IFERROR(VLOOKUP(AE57,'2024-2025'!#REF!,'Frais joueurs'!AF$1,0),"")</f>
        <v/>
      </c>
      <c r="AG57" s="15" t="str">
        <f>IFERROR(VLOOKUP(AE57,'2024-2025'!#REF!,'Frais joueurs'!AG$1,0),"")</f>
        <v/>
      </c>
      <c r="AH57" s="16" t="str">
        <f>IFERROR(VLOOKUP(AE57,'2024-2025'!#REF!,'Frais joueurs'!AH$1,0),"")</f>
        <v/>
      </c>
      <c r="AI57" s="16" t="str">
        <f>IFERROR(VLOOKUP(AE57,'2024-2025'!#REF!,'Frais joueurs'!AI$1,0),"")</f>
        <v/>
      </c>
      <c r="AJ57" s="9" t="str">
        <f>IFERROR(VLOOKUP(AE57,'2024-2025'!#REF!,'Frais joueurs'!AJ$1,0),"")</f>
        <v/>
      </c>
      <c r="AK57" s="9" t="str">
        <f>IFERROR(VLOOKUP(AE57,'2024-2025'!#REF!,'Frais joueurs'!AK$1,0),"")</f>
        <v/>
      </c>
      <c r="AL57" s="9" t="str">
        <f>IFERROR(VLOOKUP(AE57,'2024-2025'!#REF!,'Frais joueurs'!AL$1,0),"")</f>
        <v/>
      </c>
      <c r="AM57" s="10" t="str">
        <f>IFERROR(VLOOKUP(AE57,'2024-2025'!#REF!,'Frais joueurs'!AM$1,0),"")</f>
        <v/>
      </c>
      <c r="AO57" s="1" t="str">
        <f t="shared" si="32"/>
        <v>Nathan LN14</v>
      </c>
      <c r="AP57" s="22" t="str">
        <f>IFERROR(VLOOKUP(AO57,'2024-2025'!#REF!,'Frais joueurs'!AP$1,0),"")</f>
        <v/>
      </c>
      <c r="AQ57" s="15" t="str">
        <f>IFERROR(VLOOKUP(AO57,'2024-2025'!#REF!,'Frais joueurs'!AQ$1,0),"")</f>
        <v/>
      </c>
      <c r="AR57" s="16" t="str">
        <f>IFERROR(VLOOKUP(AO57,'2024-2025'!#REF!,'Frais joueurs'!AR$1,0),"")</f>
        <v/>
      </c>
      <c r="AS57" s="16" t="str">
        <f>IFERROR(VLOOKUP(AO57,'2024-2025'!#REF!,'Frais joueurs'!AS$1,0),"")</f>
        <v/>
      </c>
      <c r="AT57" s="9" t="str">
        <f>IFERROR(VLOOKUP(AO57,'2024-2025'!#REF!,'Frais joueurs'!AT$1,0),"")</f>
        <v/>
      </c>
      <c r="AU57" s="9" t="str">
        <f>IFERROR(VLOOKUP(AO57,'2024-2025'!#REF!,'Frais joueurs'!AU$1,0),"")</f>
        <v/>
      </c>
      <c r="AV57" s="9" t="str">
        <f>IFERROR(VLOOKUP(AO57,'2024-2025'!#REF!,'Frais joueurs'!AV$1,0),"")</f>
        <v/>
      </c>
      <c r="AW57" s="10" t="str">
        <f>IFERROR(VLOOKUP(AO57,'2024-2025'!#REF!,'Frais joueurs'!AW$1,0),"")</f>
        <v/>
      </c>
      <c r="AY57" s="1" t="str">
        <f t="shared" si="33"/>
        <v>Philippe14</v>
      </c>
      <c r="AZ57" s="22" t="str">
        <f>IFERROR(VLOOKUP(AY57,'2024-2025'!#REF!,'Frais joueurs'!AZ$1,0),"")</f>
        <v/>
      </c>
      <c r="BA57" s="15" t="str">
        <f>IFERROR(VLOOKUP(AY57,'2024-2025'!#REF!,'Frais joueurs'!BA$1,0),"")</f>
        <v/>
      </c>
      <c r="BB57" s="16" t="str">
        <f>IFERROR(VLOOKUP(AY57,'2024-2025'!#REF!,'Frais joueurs'!BB$1,0),"")</f>
        <v/>
      </c>
      <c r="BC57" s="16" t="str">
        <f>IFERROR(VLOOKUP(AY57,'2024-2025'!#REF!,'Frais joueurs'!BC$1,0),"")</f>
        <v/>
      </c>
      <c r="BD57" s="9" t="str">
        <f>IFERROR(VLOOKUP(AY57,'2024-2025'!#REF!,'Frais joueurs'!BD$1,0),"")</f>
        <v/>
      </c>
      <c r="BE57" s="9" t="str">
        <f>IFERROR(VLOOKUP(AY57,'2024-2025'!#REF!,'Frais joueurs'!BE$1,0),"")</f>
        <v/>
      </c>
      <c r="BF57" s="9" t="str">
        <f>IFERROR(VLOOKUP(AY57,'2024-2025'!#REF!,'Frais joueurs'!BF$1,0),"")</f>
        <v/>
      </c>
      <c r="BG57" s="10" t="str">
        <f>IFERROR(VLOOKUP(AY57,'2024-2025'!#REF!,'Frais joueurs'!BG$1,0),"")</f>
        <v/>
      </c>
      <c r="BI57" s="1" t="str">
        <f t="shared" si="34"/>
        <v>xx Qui14</v>
      </c>
      <c r="BJ57" s="22" t="str">
        <f>IFERROR(VLOOKUP(BI57,'2024-2025'!#REF!,'Frais joueurs'!BJ$1,0),"")</f>
        <v/>
      </c>
      <c r="BK57" s="15" t="str">
        <f>IFERROR(VLOOKUP(BI57,'2024-2025'!#REF!,'Frais joueurs'!BK$1,0),"")</f>
        <v/>
      </c>
      <c r="BL57" s="16" t="str">
        <f>IFERROR(VLOOKUP(BI57,'2024-2025'!#REF!,'Frais joueurs'!BL$1,0),"")</f>
        <v/>
      </c>
      <c r="BM57" s="16" t="str">
        <f>IFERROR(VLOOKUP(BI57,'2024-2025'!#REF!,'Frais joueurs'!BM$1,0),"")</f>
        <v/>
      </c>
      <c r="BN57" s="9" t="str">
        <f>IFERROR(VLOOKUP(BI57,'2024-2025'!#REF!,'Frais joueurs'!BN$1,0),"")</f>
        <v/>
      </c>
      <c r="BO57" s="9" t="str">
        <f>IFERROR(VLOOKUP(BI57,'2024-2025'!#REF!,'Frais joueurs'!BO$1,0),"")</f>
        <v/>
      </c>
      <c r="BP57" s="9" t="str">
        <f>IFERROR(VLOOKUP(BI57,'2024-2025'!#REF!,'Frais joueurs'!BP$1,0),"")</f>
        <v/>
      </c>
      <c r="BQ57" s="10" t="str">
        <f>IFERROR(VLOOKUP(BI57,'2024-2025'!#REF!,'Frais joueurs'!BQ$1,0),"")</f>
        <v/>
      </c>
    </row>
    <row r="58" spans="1:69" ht="16.5" hidden="1" customHeight="1" x14ac:dyDescent="0.25">
      <c r="A58" s="1" t="str">
        <f t="shared" si="28"/>
        <v>Dominique15</v>
      </c>
      <c r="B58" s="22" t="str">
        <f>IFERROR(VLOOKUP(A58,'2024-2025'!#REF!,'Frais joueurs'!B$1,0),"")</f>
        <v/>
      </c>
      <c r="C58" s="15" t="str">
        <f>IFERROR(VLOOKUP(A58,'2024-2025'!#REF!,'Frais joueurs'!C$1,0),"")</f>
        <v/>
      </c>
      <c r="D58" s="16" t="str">
        <f>IFERROR(VLOOKUP(A58,'2024-2025'!#REF!,'Frais joueurs'!D$1,0),"")</f>
        <v/>
      </c>
      <c r="E58" s="16" t="str">
        <f>IFERROR(VLOOKUP(A58,'2024-2025'!#REF!,'Frais joueurs'!E$1,0),"")</f>
        <v/>
      </c>
      <c r="F58" s="9" t="str">
        <f>IFERROR(VLOOKUP(A58,'2024-2025'!#REF!,'Frais joueurs'!F$1,0),"")</f>
        <v/>
      </c>
      <c r="G58" s="9" t="str">
        <f>IFERROR(VLOOKUP(A58,'2024-2025'!#REF!,'Frais joueurs'!G$1,0),"")</f>
        <v/>
      </c>
      <c r="H58" s="9" t="str">
        <f>IFERROR(VLOOKUP(A58,'2024-2025'!#REF!,'Frais joueurs'!H$1,0),"")</f>
        <v/>
      </c>
      <c r="I58" s="10" t="str">
        <f>IFERROR(VLOOKUP(A58,'2024-2025'!#REF!,'Frais joueurs'!I$1,0),"")</f>
        <v/>
      </c>
      <c r="K58" s="1" t="str">
        <f t="shared" si="29"/>
        <v>Jean Louis15</v>
      </c>
      <c r="L58" s="22" t="str">
        <f>IFERROR(VLOOKUP(K58,'2024-2025'!#REF!,'Frais joueurs'!L$1,0),"")</f>
        <v/>
      </c>
      <c r="M58" s="15" t="str">
        <f>IFERROR(VLOOKUP(K58,'2024-2025'!#REF!,'Frais joueurs'!M$1,0),"")</f>
        <v/>
      </c>
      <c r="N58" s="16" t="str">
        <f>IFERROR(VLOOKUP(K58,'2024-2025'!#REF!,'Frais joueurs'!N$1,0),"")</f>
        <v/>
      </c>
      <c r="O58" s="16" t="str">
        <f>IFERROR(VLOOKUP(K58,'2024-2025'!#REF!,'Frais joueurs'!O$1,0),"")</f>
        <v/>
      </c>
      <c r="P58" s="9" t="str">
        <f>IFERROR(VLOOKUP(K58,'2024-2025'!#REF!,'Frais joueurs'!P$1,0),"")</f>
        <v/>
      </c>
      <c r="Q58" s="9" t="str">
        <f>IFERROR(VLOOKUP(K58,'2024-2025'!#REF!,'Frais joueurs'!Q$1,0),"")</f>
        <v/>
      </c>
      <c r="R58" s="9" t="str">
        <f>IFERROR(VLOOKUP(K58,'2024-2025'!#REF!,'Frais joueurs'!R$1,0),"")</f>
        <v/>
      </c>
      <c r="S58" s="10" t="str">
        <f>IFERROR(VLOOKUP(K58,'2024-2025'!#REF!,'Frais joueurs'!S$1,0),"")</f>
        <v/>
      </c>
      <c r="U58" s="1" t="str">
        <f t="shared" si="30"/>
        <v>Laurent15</v>
      </c>
      <c r="V58" s="22" t="str">
        <f>IFERROR(VLOOKUP(U58,'2024-2025'!#REF!,'Frais joueurs'!V$1,0),"")</f>
        <v/>
      </c>
      <c r="W58" s="15" t="str">
        <f>IFERROR(VLOOKUP(U58,'2024-2025'!#REF!,'Frais joueurs'!W$1,0),"")</f>
        <v/>
      </c>
      <c r="X58" s="16" t="str">
        <f>IFERROR(VLOOKUP(U58,'2024-2025'!#REF!,'Frais joueurs'!X$1,0),"")</f>
        <v/>
      </c>
      <c r="Y58" s="16" t="str">
        <f>IFERROR(VLOOKUP(U58,'2024-2025'!#REF!,'Frais joueurs'!Y$1,0),"")</f>
        <v/>
      </c>
      <c r="Z58" s="9" t="str">
        <f>IFERROR(VLOOKUP(U58,'2024-2025'!#REF!,'Frais joueurs'!Z$1,0),"")</f>
        <v/>
      </c>
      <c r="AA58" s="9" t="str">
        <f>IFERROR(VLOOKUP(U58,'2024-2025'!#REF!,'Frais joueurs'!AA$1,0),"")</f>
        <v/>
      </c>
      <c r="AB58" s="9" t="str">
        <f>IFERROR(VLOOKUP(U58,'2024-2025'!#REF!,'Frais joueurs'!AB$1,0),"")</f>
        <v/>
      </c>
      <c r="AC58" s="10" t="str">
        <f>IFERROR(VLOOKUP(U58,'2024-2025'!#REF!,'Frais joueurs'!AC$1,0),"")</f>
        <v/>
      </c>
      <c r="AE58" s="1" t="str">
        <f t="shared" si="31"/>
        <v>Mehmet15</v>
      </c>
      <c r="AF58" s="22" t="str">
        <f>IFERROR(VLOOKUP(AE58,'2024-2025'!#REF!,'Frais joueurs'!AF$1,0),"")</f>
        <v/>
      </c>
      <c r="AG58" s="15" t="str">
        <f>IFERROR(VLOOKUP(AE58,'2024-2025'!#REF!,'Frais joueurs'!AG$1,0),"")</f>
        <v/>
      </c>
      <c r="AH58" s="16" t="str">
        <f>IFERROR(VLOOKUP(AE58,'2024-2025'!#REF!,'Frais joueurs'!AH$1,0),"")</f>
        <v/>
      </c>
      <c r="AI58" s="16" t="str">
        <f>IFERROR(VLOOKUP(AE58,'2024-2025'!#REF!,'Frais joueurs'!AI$1,0),"")</f>
        <v/>
      </c>
      <c r="AJ58" s="9" t="str">
        <f>IFERROR(VLOOKUP(AE58,'2024-2025'!#REF!,'Frais joueurs'!AJ$1,0),"")</f>
        <v/>
      </c>
      <c r="AK58" s="9" t="str">
        <f>IFERROR(VLOOKUP(AE58,'2024-2025'!#REF!,'Frais joueurs'!AK$1,0),"")</f>
        <v/>
      </c>
      <c r="AL58" s="9" t="str">
        <f>IFERROR(VLOOKUP(AE58,'2024-2025'!#REF!,'Frais joueurs'!AL$1,0),"")</f>
        <v/>
      </c>
      <c r="AM58" s="10" t="str">
        <f>IFERROR(VLOOKUP(AE58,'2024-2025'!#REF!,'Frais joueurs'!AM$1,0),"")</f>
        <v/>
      </c>
      <c r="AO58" s="1" t="str">
        <f t="shared" si="32"/>
        <v>Nathan LN15</v>
      </c>
      <c r="AP58" s="22" t="str">
        <f>IFERROR(VLOOKUP(AO58,'2024-2025'!#REF!,'Frais joueurs'!AP$1,0),"")</f>
        <v/>
      </c>
      <c r="AQ58" s="15" t="str">
        <f>IFERROR(VLOOKUP(AO58,'2024-2025'!#REF!,'Frais joueurs'!AQ$1,0),"")</f>
        <v/>
      </c>
      <c r="AR58" s="16" t="str">
        <f>IFERROR(VLOOKUP(AO58,'2024-2025'!#REF!,'Frais joueurs'!AR$1,0),"")</f>
        <v/>
      </c>
      <c r="AS58" s="16" t="str">
        <f>IFERROR(VLOOKUP(AO58,'2024-2025'!#REF!,'Frais joueurs'!AS$1,0),"")</f>
        <v/>
      </c>
      <c r="AT58" s="9" t="str">
        <f>IFERROR(VLOOKUP(AO58,'2024-2025'!#REF!,'Frais joueurs'!AT$1,0),"")</f>
        <v/>
      </c>
      <c r="AU58" s="9" t="str">
        <f>IFERROR(VLOOKUP(AO58,'2024-2025'!#REF!,'Frais joueurs'!AU$1,0),"")</f>
        <v/>
      </c>
      <c r="AV58" s="9" t="str">
        <f>IFERROR(VLOOKUP(AO58,'2024-2025'!#REF!,'Frais joueurs'!AV$1,0),"")</f>
        <v/>
      </c>
      <c r="AW58" s="10" t="str">
        <f>IFERROR(VLOOKUP(AO58,'2024-2025'!#REF!,'Frais joueurs'!AW$1,0),"")</f>
        <v/>
      </c>
      <c r="AY58" s="1" t="str">
        <f t="shared" si="33"/>
        <v>Philippe15</v>
      </c>
      <c r="AZ58" s="22" t="str">
        <f>IFERROR(VLOOKUP(AY58,'2024-2025'!#REF!,'Frais joueurs'!AZ$1,0),"")</f>
        <v/>
      </c>
      <c r="BA58" s="15" t="str">
        <f>IFERROR(VLOOKUP(AY58,'2024-2025'!#REF!,'Frais joueurs'!BA$1,0),"")</f>
        <v/>
      </c>
      <c r="BB58" s="16" t="str">
        <f>IFERROR(VLOOKUP(AY58,'2024-2025'!#REF!,'Frais joueurs'!BB$1,0),"")</f>
        <v/>
      </c>
      <c r="BC58" s="16" t="str">
        <f>IFERROR(VLOOKUP(AY58,'2024-2025'!#REF!,'Frais joueurs'!BC$1,0),"")</f>
        <v/>
      </c>
      <c r="BD58" s="9" t="str">
        <f>IFERROR(VLOOKUP(AY58,'2024-2025'!#REF!,'Frais joueurs'!BD$1,0),"")</f>
        <v/>
      </c>
      <c r="BE58" s="9" t="str">
        <f>IFERROR(VLOOKUP(AY58,'2024-2025'!#REF!,'Frais joueurs'!BE$1,0),"")</f>
        <v/>
      </c>
      <c r="BF58" s="9" t="str">
        <f>IFERROR(VLOOKUP(AY58,'2024-2025'!#REF!,'Frais joueurs'!BF$1,0),"")</f>
        <v/>
      </c>
      <c r="BG58" s="10" t="str">
        <f>IFERROR(VLOOKUP(AY58,'2024-2025'!#REF!,'Frais joueurs'!BG$1,0),"")</f>
        <v/>
      </c>
      <c r="BI58" s="1" t="str">
        <f t="shared" si="34"/>
        <v>xx Qui15</v>
      </c>
      <c r="BJ58" s="22" t="str">
        <f>IFERROR(VLOOKUP(BI58,'2024-2025'!#REF!,'Frais joueurs'!BJ$1,0),"")</f>
        <v/>
      </c>
      <c r="BK58" s="15" t="str">
        <f>IFERROR(VLOOKUP(BI58,'2024-2025'!#REF!,'Frais joueurs'!BK$1,0),"")</f>
        <v/>
      </c>
      <c r="BL58" s="16" t="str">
        <f>IFERROR(VLOOKUP(BI58,'2024-2025'!#REF!,'Frais joueurs'!BL$1,0),"")</f>
        <v/>
      </c>
      <c r="BM58" s="16" t="str">
        <f>IFERROR(VLOOKUP(BI58,'2024-2025'!#REF!,'Frais joueurs'!BM$1,0),"")</f>
        <v/>
      </c>
      <c r="BN58" s="9" t="str">
        <f>IFERROR(VLOOKUP(BI58,'2024-2025'!#REF!,'Frais joueurs'!BN$1,0),"")</f>
        <v/>
      </c>
      <c r="BO58" s="9" t="str">
        <f>IFERROR(VLOOKUP(BI58,'2024-2025'!#REF!,'Frais joueurs'!BO$1,0),"")</f>
        <v/>
      </c>
      <c r="BP58" s="9" t="str">
        <f>IFERROR(VLOOKUP(BI58,'2024-2025'!#REF!,'Frais joueurs'!BP$1,0),"")</f>
        <v/>
      </c>
      <c r="BQ58" s="10" t="str">
        <f>IFERROR(VLOOKUP(BI58,'2024-2025'!#REF!,'Frais joueurs'!BQ$1,0),"")</f>
        <v/>
      </c>
    </row>
    <row r="59" spans="1:69" ht="45" x14ac:dyDescent="0.25">
      <c r="B59" s="27" t="s">
        <v>169</v>
      </c>
      <c r="C59" s="28"/>
      <c r="D59" s="30" t="s">
        <v>170</v>
      </c>
      <c r="E59" s="30" t="s">
        <v>171</v>
      </c>
      <c r="F59" s="29" t="s">
        <v>172</v>
      </c>
      <c r="G59" s="29" t="s">
        <v>172</v>
      </c>
      <c r="H59" s="29" t="s">
        <v>172</v>
      </c>
      <c r="I59" s="31" t="s">
        <v>172</v>
      </c>
      <c r="L59" s="27" t="s">
        <v>169</v>
      </c>
      <c r="M59" s="28"/>
      <c r="N59" s="30" t="s">
        <v>170</v>
      </c>
      <c r="O59" s="30" t="s">
        <v>171</v>
      </c>
      <c r="P59" s="29" t="s">
        <v>172</v>
      </c>
      <c r="Q59" s="29" t="s">
        <v>172</v>
      </c>
      <c r="R59" s="29" t="s">
        <v>172</v>
      </c>
      <c r="S59" s="31" t="s">
        <v>172</v>
      </c>
      <c r="V59" s="27" t="s">
        <v>169</v>
      </c>
      <c r="W59" s="28"/>
      <c r="X59" s="30" t="s">
        <v>170</v>
      </c>
      <c r="Y59" s="30" t="s">
        <v>171</v>
      </c>
      <c r="Z59" s="29" t="s">
        <v>172</v>
      </c>
      <c r="AA59" s="29" t="s">
        <v>172</v>
      </c>
      <c r="AB59" s="29" t="s">
        <v>172</v>
      </c>
      <c r="AC59" s="31" t="s">
        <v>172</v>
      </c>
      <c r="AF59" s="27" t="s">
        <v>169</v>
      </c>
      <c r="AG59" s="28"/>
      <c r="AH59" s="30" t="s">
        <v>170</v>
      </c>
      <c r="AI59" s="30" t="s">
        <v>171</v>
      </c>
      <c r="AJ59" s="29" t="s">
        <v>172</v>
      </c>
      <c r="AK59" s="29" t="s">
        <v>172</v>
      </c>
      <c r="AL59" s="29" t="s">
        <v>172</v>
      </c>
      <c r="AM59" s="31" t="s">
        <v>172</v>
      </c>
      <c r="AP59" s="27" t="s">
        <v>169</v>
      </c>
      <c r="AQ59" s="28"/>
      <c r="AR59" s="30" t="s">
        <v>170</v>
      </c>
      <c r="AS59" s="30" t="s">
        <v>171</v>
      </c>
      <c r="AT59" s="29" t="s">
        <v>172</v>
      </c>
      <c r="AU59" s="29" t="s">
        <v>172</v>
      </c>
      <c r="AV59" s="29" t="s">
        <v>172</v>
      </c>
      <c r="AW59" s="31" t="s">
        <v>172</v>
      </c>
      <c r="AZ59" s="27" t="s">
        <v>169</v>
      </c>
      <c r="BA59" s="28"/>
      <c r="BB59" s="30" t="s">
        <v>170</v>
      </c>
      <c r="BC59" s="30" t="s">
        <v>171</v>
      </c>
      <c r="BD59" s="29" t="s">
        <v>172</v>
      </c>
      <c r="BE59" s="29" t="s">
        <v>172</v>
      </c>
      <c r="BF59" s="29" t="s">
        <v>172</v>
      </c>
      <c r="BG59" s="31" t="s">
        <v>172</v>
      </c>
      <c r="BJ59" s="27" t="s">
        <v>169</v>
      </c>
      <c r="BK59" s="28"/>
      <c r="BL59" s="30" t="s">
        <v>170</v>
      </c>
      <c r="BM59" s="30" t="s">
        <v>171</v>
      </c>
      <c r="BN59" s="29" t="s">
        <v>172</v>
      </c>
      <c r="BO59" s="29" t="s">
        <v>172</v>
      </c>
      <c r="BP59" s="29" t="s">
        <v>172</v>
      </c>
      <c r="BQ59" s="31" t="s">
        <v>172</v>
      </c>
    </row>
    <row r="60" spans="1:69" ht="15.75" thickBot="1" x14ac:dyDescent="0.3">
      <c r="B60" s="32">
        <f>E60+F60+G60+H60+I60</f>
        <v>0</v>
      </c>
      <c r="C60" s="23"/>
      <c r="D60" s="24">
        <f>SUM(D44:D58)</f>
        <v>0</v>
      </c>
      <c r="E60" s="25">
        <f>IF(D60=0,0,D60*0.3)</f>
        <v>0</v>
      </c>
      <c r="F60" s="25">
        <f>SUM(F44:F58)</f>
        <v>0</v>
      </c>
      <c r="G60" s="25">
        <f>SUM(G44:G58)</f>
        <v>0</v>
      </c>
      <c r="H60" s="25">
        <f>SUM(H44:H58)</f>
        <v>0</v>
      </c>
      <c r="I60" s="26">
        <f>SUM(I44:I58)</f>
        <v>0</v>
      </c>
      <c r="L60" s="32">
        <f>O60+P60+Q60+R60+S60</f>
        <v>0</v>
      </c>
      <c r="M60" s="23"/>
      <c r="N60" s="24">
        <f>SUM(N44:N58)</f>
        <v>0</v>
      </c>
      <c r="O60" s="25">
        <f>IF(N60=0,0,N60*0.3)</f>
        <v>0</v>
      </c>
      <c r="P60" s="25">
        <f>SUM(P44:P58)</f>
        <v>0</v>
      </c>
      <c r="Q60" s="25">
        <f>SUM(Q44:Q58)</f>
        <v>0</v>
      </c>
      <c r="R60" s="25">
        <f>SUM(R44:R58)</f>
        <v>0</v>
      </c>
      <c r="S60" s="26">
        <f>SUM(S44:S58)</f>
        <v>0</v>
      </c>
      <c r="V60" s="32">
        <f>Y60+Z60+AA60+AB60+AC60</f>
        <v>0</v>
      </c>
      <c r="W60" s="23"/>
      <c r="X60" s="24">
        <f>SUM(X44:X58)</f>
        <v>0</v>
      </c>
      <c r="Y60" s="25">
        <f>IF(X60=0,0,X60*0.3)</f>
        <v>0</v>
      </c>
      <c r="Z60" s="25">
        <f>SUM(Z44:Z58)</f>
        <v>0</v>
      </c>
      <c r="AA60" s="25">
        <f>SUM(AA44:AA58)</f>
        <v>0</v>
      </c>
      <c r="AB60" s="25">
        <f>SUM(AB44:AB58)</f>
        <v>0</v>
      </c>
      <c r="AC60" s="26">
        <f>SUM(AC44:AC58)</f>
        <v>0</v>
      </c>
      <c r="AF60" s="32">
        <f>AI60+AJ60+AK60+AL60+AM60</f>
        <v>0</v>
      </c>
      <c r="AG60" s="23"/>
      <c r="AH60" s="24">
        <f>SUM(AH44:AH58)</f>
        <v>0</v>
      </c>
      <c r="AI60" s="25">
        <f>IF(AH60=0,0,AH60*0.3)</f>
        <v>0</v>
      </c>
      <c r="AJ60" s="25">
        <f>SUM(AJ44:AJ58)</f>
        <v>0</v>
      </c>
      <c r="AK60" s="25">
        <f>SUM(AK44:AK58)</f>
        <v>0</v>
      </c>
      <c r="AL60" s="25">
        <f>SUM(AL44:AL58)</f>
        <v>0</v>
      </c>
      <c r="AM60" s="26">
        <f>SUM(AM44:AM58)</f>
        <v>0</v>
      </c>
      <c r="AP60" s="32">
        <f>AS60+AT60+AU60+AV60+AW60</f>
        <v>0</v>
      </c>
      <c r="AQ60" s="23"/>
      <c r="AR60" s="24">
        <f>SUM(AR44:AR58)</f>
        <v>0</v>
      </c>
      <c r="AS60" s="25">
        <f>IF(AR60=0,0,AR60*0.3)</f>
        <v>0</v>
      </c>
      <c r="AT60" s="25">
        <f>SUM(AT44:AT58)</f>
        <v>0</v>
      </c>
      <c r="AU60" s="25">
        <f>SUM(AU44:AU58)</f>
        <v>0</v>
      </c>
      <c r="AV60" s="25">
        <f>SUM(AV44:AV58)</f>
        <v>0</v>
      </c>
      <c r="AW60" s="26">
        <f>SUM(AW44:AW58)</f>
        <v>0</v>
      </c>
      <c r="AZ60" s="32">
        <f>BC60+BD60+BE60+BF60+BG60</f>
        <v>0</v>
      </c>
      <c r="BA60" s="23"/>
      <c r="BB60" s="24">
        <f>SUM(BB44:BB58)</f>
        <v>0</v>
      </c>
      <c r="BC60" s="25">
        <f>IF(BB60=0,0,BB60*0.3)</f>
        <v>0</v>
      </c>
      <c r="BD60" s="25">
        <f>SUM(BD44:BD58)</f>
        <v>0</v>
      </c>
      <c r="BE60" s="25">
        <f>SUM(BE44:BE58)</f>
        <v>0</v>
      </c>
      <c r="BF60" s="25">
        <f>SUM(BF44:BF58)</f>
        <v>0</v>
      </c>
      <c r="BG60" s="26">
        <f>SUM(BG44:BG58)</f>
        <v>0</v>
      </c>
      <c r="BJ60" s="32">
        <f>BM60+BN60+BO60+BP60+BQ60</f>
        <v>0</v>
      </c>
      <c r="BK60" s="23"/>
      <c r="BL60" s="24">
        <f>SUM(BL44:BL58)</f>
        <v>0</v>
      </c>
      <c r="BM60" s="25">
        <f>IF(BL60=0,0,BL60*0.3)</f>
        <v>0</v>
      </c>
      <c r="BN60" s="25">
        <f>SUM(BN44:BN58)</f>
        <v>0</v>
      </c>
      <c r="BO60" s="25">
        <f>SUM(BO44:BO58)</f>
        <v>0</v>
      </c>
      <c r="BP60" s="25">
        <f>SUM(BP44:BP58)</f>
        <v>0</v>
      </c>
      <c r="BQ60" s="26">
        <f>SUM(BQ44:BQ58)</f>
        <v>0</v>
      </c>
    </row>
    <row r="61" spans="1:69" hidden="1" x14ac:dyDescent="0.25">
      <c r="B61" s="33">
        <v>2</v>
      </c>
      <c r="C61" s="33">
        <v>3</v>
      </c>
      <c r="D61" s="33">
        <v>4</v>
      </c>
      <c r="E61" s="33">
        <v>5</v>
      </c>
      <c r="F61" s="33">
        <v>6</v>
      </c>
      <c r="G61" s="33">
        <v>7</v>
      </c>
      <c r="H61" s="33">
        <v>8</v>
      </c>
      <c r="I61" s="33">
        <v>9</v>
      </c>
      <c r="L61" s="33">
        <v>2</v>
      </c>
      <c r="M61" s="33">
        <v>3</v>
      </c>
      <c r="N61" s="33">
        <v>4</v>
      </c>
      <c r="O61" s="33">
        <v>5</v>
      </c>
      <c r="P61" s="33">
        <v>6</v>
      </c>
      <c r="Q61" s="33">
        <v>7</v>
      </c>
      <c r="R61" s="33">
        <v>8</v>
      </c>
      <c r="S61" s="33">
        <v>9</v>
      </c>
      <c r="V61" s="33">
        <v>2</v>
      </c>
      <c r="W61" s="33">
        <v>3</v>
      </c>
      <c r="X61" s="33">
        <v>4</v>
      </c>
      <c r="Y61" s="33">
        <v>5</v>
      </c>
      <c r="Z61" s="33">
        <v>6</v>
      </c>
      <c r="AA61" s="33">
        <v>7</v>
      </c>
      <c r="AB61" s="33">
        <v>8</v>
      </c>
      <c r="AC61" s="33">
        <v>9</v>
      </c>
      <c r="AF61" s="33">
        <v>2</v>
      </c>
      <c r="AG61" s="33">
        <v>3</v>
      </c>
      <c r="AH61" s="33">
        <v>4</v>
      </c>
      <c r="AI61" s="33">
        <v>5</v>
      </c>
      <c r="AJ61" s="33">
        <v>6</v>
      </c>
      <c r="AK61" s="33">
        <v>7</v>
      </c>
      <c r="AL61" s="33">
        <v>8</v>
      </c>
      <c r="AM61" s="33">
        <v>9</v>
      </c>
      <c r="AP61" s="33">
        <v>2</v>
      </c>
      <c r="AQ61" s="33">
        <v>3</v>
      </c>
      <c r="AR61" s="33">
        <v>4</v>
      </c>
      <c r="AS61" s="33">
        <v>5</v>
      </c>
      <c r="AT61" s="33">
        <v>6</v>
      </c>
      <c r="AU61" s="33">
        <v>7</v>
      </c>
      <c r="AV61" s="33">
        <v>8</v>
      </c>
      <c r="AW61" s="33">
        <v>9</v>
      </c>
      <c r="AZ61" s="33">
        <v>2</v>
      </c>
      <c r="BA61" s="33">
        <v>3</v>
      </c>
      <c r="BB61" s="33">
        <v>4</v>
      </c>
      <c r="BC61" s="33">
        <v>5</v>
      </c>
      <c r="BD61" s="33">
        <v>6</v>
      </c>
      <c r="BE61" s="33">
        <v>7</v>
      </c>
      <c r="BF61" s="33">
        <v>8</v>
      </c>
      <c r="BG61" s="33">
        <v>9</v>
      </c>
      <c r="BJ61" s="33">
        <v>2</v>
      </c>
      <c r="BK61" s="33">
        <v>3</v>
      </c>
      <c r="BL61" s="33">
        <v>4</v>
      </c>
      <c r="BM61" s="33">
        <v>5</v>
      </c>
      <c r="BN61" s="33">
        <v>6</v>
      </c>
      <c r="BO61" s="33">
        <v>7</v>
      </c>
      <c r="BP61" s="33">
        <v>8</v>
      </c>
      <c r="BQ61" s="33">
        <v>9</v>
      </c>
    </row>
    <row r="62" spans="1:69" ht="27" hidden="1" thickBot="1" x14ac:dyDescent="0.45">
      <c r="B62" s="6" t="s">
        <v>24</v>
      </c>
      <c r="C62" s="659" t="e">
        <f>VLOOKUP(B62,TableauJoueurs[],2,0)</f>
        <v>#N/A</v>
      </c>
      <c r="D62" s="660"/>
      <c r="E62" s="661"/>
      <c r="F62" s="662" t="s">
        <v>174</v>
      </c>
      <c r="G62" s="663"/>
      <c r="H62" s="657" t="e">
        <f>'2024-2025'!#REF!</f>
        <v>#REF!</v>
      </c>
      <c r="I62" s="658"/>
      <c r="L62" s="6" t="s">
        <v>45</v>
      </c>
      <c r="M62" s="659" t="e">
        <f>VLOOKUP(L62,TableauJoueurs[],2,0)</f>
        <v>#N/A</v>
      </c>
      <c r="N62" s="660"/>
      <c r="O62" s="661"/>
      <c r="P62" s="662" t="s">
        <v>174</v>
      </c>
      <c r="Q62" s="663"/>
      <c r="R62" s="657" t="e">
        <f>'2024-2025'!#REF!</f>
        <v>#REF!</v>
      </c>
      <c r="S62" s="658"/>
      <c r="V62" s="6" t="s">
        <v>73</v>
      </c>
      <c r="W62" s="7"/>
      <c r="X62" s="8" t="e">
        <f>VLOOKUP(V62,TableauJoueurs[],2,0)</f>
        <v>#N/A</v>
      </c>
      <c r="Y62" s="8"/>
      <c r="Z62" s="662" t="s">
        <v>174</v>
      </c>
      <c r="AA62" s="663"/>
      <c r="AB62" s="657" t="e">
        <f>'2024-2025'!#REF!</f>
        <v>#REF!</v>
      </c>
      <c r="AC62" s="658"/>
      <c r="AF62" s="6" t="s">
        <v>87</v>
      </c>
      <c r="AG62" s="659" t="e">
        <f>VLOOKUP(AF62,TableauJoueurs[],2,0)</f>
        <v>#N/A</v>
      </c>
      <c r="AH62" s="660"/>
      <c r="AI62" s="661"/>
      <c r="AJ62" s="662" t="s">
        <v>174</v>
      </c>
      <c r="AK62" s="663"/>
      <c r="AL62" s="657" t="e">
        <f>'2024-2025'!#REF!</f>
        <v>#REF!</v>
      </c>
      <c r="AM62" s="658"/>
      <c r="AP62" s="6" t="s">
        <v>110</v>
      </c>
      <c r="AQ62" s="659" t="e">
        <f>VLOOKUP(AP62,TableauJoueurs[],2,0)</f>
        <v>#N/A</v>
      </c>
      <c r="AR62" s="660"/>
      <c r="AS62" s="661"/>
      <c r="AT62" s="662" t="s">
        <v>174</v>
      </c>
      <c r="AU62" s="663"/>
      <c r="AV62" s="657" t="e">
        <f>'2024-2025'!#REF!</f>
        <v>#REF!</v>
      </c>
      <c r="AW62" s="658"/>
      <c r="AZ62" s="6"/>
      <c r="BA62" s="659" t="e">
        <f>VLOOKUP(AZ62,TableauJoueurs[],2,0)</f>
        <v>#N/A</v>
      </c>
      <c r="BB62" s="660"/>
      <c r="BC62" s="661"/>
      <c r="BD62" s="662" t="s">
        <v>174</v>
      </c>
      <c r="BE62" s="663"/>
      <c r="BF62" s="657" t="e">
        <f>'2024-2025'!#REF!</f>
        <v>#REF!</v>
      </c>
      <c r="BG62" s="658"/>
      <c r="BJ62" s="6"/>
      <c r="BK62" s="659" t="e">
        <f>VLOOKUP(BJ62,TableauJoueurs[],2,0)</f>
        <v>#N/A</v>
      </c>
      <c r="BL62" s="660"/>
      <c r="BM62" s="661"/>
      <c r="BN62" s="662" t="s">
        <v>174</v>
      </c>
      <c r="BO62" s="663"/>
      <c r="BP62" s="657" t="e">
        <f>'2024-2025'!#REF!</f>
        <v>#REF!</v>
      </c>
      <c r="BQ62" s="658"/>
    </row>
    <row r="63" spans="1:69" ht="45" hidden="1" x14ac:dyDescent="0.25">
      <c r="B63" s="11" t="s">
        <v>160</v>
      </c>
      <c r="C63" s="12" t="s">
        <v>161</v>
      </c>
      <c r="D63" s="12" t="s">
        <v>173</v>
      </c>
      <c r="E63" s="12" t="s">
        <v>162</v>
      </c>
      <c r="F63" s="13" t="s">
        <v>151</v>
      </c>
      <c r="G63" s="13" t="s">
        <v>167</v>
      </c>
      <c r="H63" s="13" t="s">
        <v>168</v>
      </c>
      <c r="I63" s="14" t="s">
        <v>153</v>
      </c>
      <c r="L63" s="11" t="s">
        <v>160</v>
      </c>
      <c r="M63" s="12" t="s">
        <v>161</v>
      </c>
      <c r="N63" s="12" t="s">
        <v>173</v>
      </c>
      <c r="O63" s="12" t="s">
        <v>162</v>
      </c>
      <c r="P63" s="13" t="s">
        <v>151</v>
      </c>
      <c r="Q63" s="13" t="s">
        <v>167</v>
      </c>
      <c r="R63" s="13" t="s">
        <v>168</v>
      </c>
      <c r="S63" s="14" t="s">
        <v>153</v>
      </c>
      <c r="V63" s="11" t="s">
        <v>160</v>
      </c>
      <c r="W63" s="12" t="s">
        <v>161</v>
      </c>
      <c r="X63" s="12" t="s">
        <v>173</v>
      </c>
      <c r="Y63" s="12" t="s">
        <v>162</v>
      </c>
      <c r="Z63" s="13" t="s">
        <v>151</v>
      </c>
      <c r="AA63" s="13" t="s">
        <v>167</v>
      </c>
      <c r="AB63" s="13" t="s">
        <v>168</v>
      </c>
      <c r="AC63" s="14" t="s">
        <v>153</v>
      </c>
      <c r="AF63" s="11" t="s">
        <v>160</v>
      </c>
      <c r="AG63" s="12" t="s">
        <v>161</v>
      </c>
      <c r="AH63" s="12" t="s">
        <v>173</v>
      </c>
      <c r="AI63" s="12" t="s">
        <v>162</v>
      </c>
      <c r="AJ63" s="13" t="s">
        <v>151</v>
      </c>
      <c r="AK63" s="13" t="s">
        <v>167</v>
      </c>
      <c r="AL63" s="13" t="s">
        <v>168</v>
      </c>
      <c r="AM63" s="14" t="s">
        <v>153</v>
      </c>
      <c r="AP63" s="11" t="s">
        <v>160</v>
      </c>
      <c r="AQ63" s="12" t="s">
        <v>161</v>
      </c>
      <c r="AR63" s="12" t="s">
        <v>173</v>
      </c>
      <c r="AS63" s="12" t="s">
        <v>162</v>
      </c>
      <c r="AT63" s="13" t="s">
        <v>151</v>
      </c>
      <c r="AU63" s="13" t="s">
        <v>167</v>
      </c>
      <c r="AV63" s="13" t="s">
        <v>168</v>
      </c>
      <c r="AW63" s="14" t="s">
        <v>153</v>
      </c>
      <c r="AZ63" s="11" t="s">
        <v>160</v>
      </c>
      <c r="BA63" s="12" t="s">
        <v>161</v>
      </c>
      <c r="BB63" s="12" t="s">
        <v>173</v>
      </c>
      <c r="BC63" s="12" t="s">
        <v>162</v>
      </c>
      <c r="BD63" s="13" t="s">
        <v>151</v>
      </c>
      <c r="BE63" s="13" t="s">
        <v>167</v>
      </c>
      <c r="BF63" s="13" t="s">
        <v>168</v>
      </c>
      <c r="BG63" s="14" t="s">
        <v>153</v>
      </c>
      <c r="BJ63" s="11" t="s">
        <v>160</v>
      </c>
      <c r="BK63" s="12" t="s">
        <v>161</v>
      </c>
      <c r="BL63" s="12" t="s">
        <v>173</v>
      </c>
      <c r="BM63" s="12" t="s">
        <v>162</v>
      </c>
      <c r="BN63" s="13" t="s">
        <v>151</v>
      </c>
      <c r="BO63" s="13" t="s">
        <v>167</v>
      </c>
      <c r="BP63" s="13" t="s">
        <v>168</v>
      </c>
      <c r="BQ63" s="14" t="s">
        <v>153</v>
      </c>
    </row>
    <row r="64" spans="1:69" ht="16.5" hidden="1" customHeight="1" x14ac:dyDescent="0.25">
      <c r="A64" s="1" t="str">
        <f t="shared" ref="A64:A73" si="35">IF(B$62="","",B$62&amp;ROW()-63)</f>
        <v>François1</v>
      </c>
      <c r="B64" s="17" t="str">
        <f>IFERROR(VLOOKUP(A64,'2024-2025'!#REF!,'Frais joueurs'!B$1,0),"")</f>
        <v/>
      </c>
      <c r="C64" s="18" t="str">
        <f>IFERROR(VLOOKUP(A64,'2024-2025'!#REF!,'Frais joueurs'!C$1,0),"")</f>
        <v/>
      </c>
      <c r="D64" s="19" t="str">
        <f>IFERROR(VLOOKUP(A64,'2024-2025'!#REF!,'Frais joueurs'!D$1,0),"")</f>
        <v/>
      </c>
      <c r="E64" s="19" t="str">
        <f>IFERROR(VLOOKUP(A64,'2024-2025'!#REF!,'Frais joueurs'!E$1,0),"")</f>
        <v/>
      </c>
      <c r="F64" s="20" t="str">
        <f>IFERROR(VLOOKUP(A64,'2024-2025'!#REF!,'Frais joueurs'!F$1,0),"")</f>
        <v/>
      </c>
      <c r="G64" s="20" t="str">
        <f>IFERROR(VLOOKUP(A64,'2024-2025'!#REF!,'Frais joueurs'!G$1,0),"")</f>
        <v/>
      </c>
      <c r="H64" s="20" t="str">
        <f>IFERROR(VLOOKUP(A64,'2024-2025'!#REF!,'Frais joueurs'!H$1,0),"")</f>
        <v/>
      </c>
      <c r="I64" s="21" t="str">
        <f>IFERROR(VLOOKUP(A64,'2024-2025'!#REF!,'Frais joueurs'!I$1,0),"")</f>
        <v/>
      </c>
      <c r="K64" s="1" t="str">
        <f t="shared" ref="K64:K73" si="36">IF(L$62="","",L$62&amp;ROW()-63)</f>
        <v>José R1</v>
      </c>
      <c r="L64" s="17" t="str">
        <f>IFERROR(VLOOKUP(K64,'2024-2025'!#REF!,'Frais joueurs'!L$1,0),"")</f>
        <v/>
      </c>
      <c r="M64" s="18" t="str">
        <f>IFERROR(VLOOKUP(K64,'2024-2025'!#REF!,'Frais joueurs'!M$1,0),"")</f>
        <v/>
      </c>
      <c r="N64" s="19" t="str">
        <f>IFERROR(VLOOKUP(K64,'2024-2025'!#REF!,'Frais joueurs'!N$1,0),"")</f>
        <v/>
      </c>
      <c r="O64" s="19" t="str">
        <f>IFERROR(VLOOKUP(K64,'2024-2025'!#REF!,'Frais joueurs'!O$1,0),"")</f>
        <v/>
      </c>
      <c r="P64" s="20" t="str">
        <f>IFERROR(VLOOKUP(K64,'2024-2025'!#REF!,'Frais joueurs'!P$1,0),"")</f>
        <v/>
      </c>
      <c r="Q64" s="20" t="str">
        <f>IFERROR(VLOOKUP(K64,'2024-2025'!#REF!,'Frais joueurs'!Q$1,0),"")</f>
        <v/>
      </c>
      <c r="R64" s="20" t="str">
        <f>IFERROR(VLOOKUP(K64,'2024-2025'!#REF!,'Frais joueurs'!R$1,0),"")</f>
        <v/>
      </c>
      <c r="S64" s="21" t="str">
        <f>IFERROR(VLOOKUP(K64,'2024-2025'!#REF!,'Frais joueurs'!S$1,0),"")</f>
        <v/>
      </c>
      <c r="U64" s="1" t="str">
        <f t="shared" ref="U64:U73" si="37">IF(V$62="","",V$62&amp;ROW()-63)</f>
        <v>Mehmet1</v>
      </c>
      <c r="V64" s="17" t="str">
        <f>IFERROR(VLOOKUP(U64,'2024-2025'!#REF!,'Frais joueurs'!V$1,0),"")</f>
        <v/>
      </c>
      <c r="W64" s="18" t="str">
        <f>IFERROR(VLOOKUP(U64,'2024-2025'!#REF!,'Frais joueurs'!W$1,0),"")</f>
        <v/>
      </c>
      <c r="X64" s="19" t="str">
        <f>IFERROR(VLOOKUP(U64,'2024-2025'!#REF!,'Frais joueurs'!X$1,0),"")</f>
        <v/>
      </c>
      <c r="Y64" s="19" t="str">
        <f>IFERROR(VLOOKUP(U64,'2024-2025'!#REF!,'Frais joueurs'!Y$1,0),"")</f>
        <v/>
      </c>
      <c r="Z64" s="20" t="str">
        <f>IFERROR(VLOOKUP(U64,'2024-2025'!#REF!,'Frais joueurs'!Z$1,0),"")</f>
        <v/>
      </c>
      <c r="AA64" s="20" t="str">
        <f>IFERROR(VLOOKUP(U64,'2024-2025'!#REF!,'Frais joueurs'!AA$1,0),"")</f>
        <v/>
      </c>
      <c r="AB64" s="20" t="str">
        <f>IFERROR(VLOOKUP(U64,'2024-2025'!#REF!,'Frais joueurs'!AB$1,0),"")</f>
        <v/>
      </c>
      <c r="AC64" s="21" t="str">
        <f>IFERROR(VLOOKUP(U64,'2024-2025'!#REF!,'Frais joueurs'!AC$1,0),"")</f>
        <v/>
      </c>
      <c r="AE64" s="1" t="str">
        <f t="shared" ref="AE64:AE73" si="38">IF(AF$62="","",AF$62&amp;ROW()-63)</f>
        <v>Nicolas1</v>
      </c>
      <c r="AF64" s="17" t="str">
        <f>IFERROR(VLOOKUP(AE64,'2024-2025'!#REF!,'Frais joueurs'!AF$1,0),"")</f>
        <v/>
      </c>
      <c r="AG64" s="18" t="str">
        <f>IFERROR(VLOOKUP(AE64,'2024-2025'!#REF!,'Frais joueurs'!AG$1,0),"")</f>
        <v/>
      </c>
      <c r="AH64" s="19" t="str">
        <f>IFERROR(VLOOKUP(AE64,'2024-2025'!#REF!,'Frais joueurs'!AH$1,0),"")</f>
        <v/>
      </c>
      <c r="AI64" s="19" t="str">
        <f>IFERROR(VLOOKUP(AE64,'2024-2025'!#REF!,'Frais joueurs'!AI$1,0),"")</f>
        <v/>
      </c>
      <c r="AJ64" s="20" t="str">
        <f>IFERROR(VLOOKUP(AE64,'2024-2025'!#REF!,'Frais joueurs'!AJ$1,0),"")</f>
        <v/>
      </c>
      <c r="AK64" s="20" t="str">
        <f>IFERROR(VLOOKUP(AE64,'2024-2025'!#REF!,'Frais joueurs'!AK$1,0),"")</f>
        <v/>
      </c>
      <c r="AL64" s="20" t="str">
        <f>IFERROR(VLOOKUP(AE64,'2024-2025'!#REF!,'Frais joueurs'!AL$1,0),"")</f>
        <v/>
      </c>
      <c r="AM64" s="21" t="str">
        <f>IFERROR(VLOOKUP(AE64,'2024-2025'!#REF!,'Frais joueurs'!AM$1,0),"")</f>
        <v/>
      </c>
      <c r="AO64" s="1" t="str">
        <f t="shared" ref="AO64:AO73" si="39">IF(AP$62="","",AP$62&amp;ROW()-63)</f>
        <v>Walter1</v>
      </c>
      <c r="AP64" s="17" t="str">
        <f>IFERROR(VLOOKUP(AO64,'2024-2025'!#REF!,'Frais joueurs'!AP$1,0),"")</f>
        <v/>
      </c>
      <c r="AQ64" s="18" t="str">
        <f>IFERROR(VLOOKUP(AO64,'2024-2025'!#REF!,'Frais joueurs'!AQ$1,0),"")</f>
        <v/>
      </c>
      <c r="AR64" s="19" t="str">
        <f>IFERROR(VLOOKUP(AO64,'2024-2025'!#REF!,'Frais joueurs'!AR$1,0),"")</f>
        <v/>
      </c>
      <c r="AS64" s="19" t="str">
        <f>IFERROR(VLOOKUP(AO64,'2024-2025'!#REF!,'Frais joueurs'!AS$1,0),"")</f>
        <v/>
      </c>
      <c r="AT64" s="20" t="str">
        <f>IFERROR(VLOOKUP(AO64,'2024-2025'!#REF!,'Frais joueurs'!AT$1,0),"")</f>
        <v/>
      </c>
      <c r="AU64" s="20" t="str">
        <f>IFERROR(VLOOKUP(AO64,'2024-2025'!#REF!,'Frais joueurs'!AU$1,0),"")</f>
        <v/>
      </c>
      <c r="AV64" s="20" t="str">
        <f>IFERROR(VLOOKUP(AO64,'2024-2025'!#REF!,'Frais joueurs'!AV$1,0),"")</f>
        <v/>
      </c>
      <c r="AW64" s="21" t="str">
        <f>IFERROR(VLOOKUP(AO64,'2024-2025'!#REF!,'Frais joueurs'!AW$1,0),"")</f>
        <v/>
      </c>
      <c r="AY64" s="1" t="str">
        <f t="shared" ref="AY64:AY73" si="40">IF(AZ$62="","",AZ$62&amp;ROW()-63)</f>
        <v/>
      </c>
      <c r="AZ64" s="17" t="str">
        <f>IFERROR(VLOOKUP(AY64,'2024-2025'!#REF!,'Frais joueurs'!AZ$1,0),"")</f>
        <v/>
      </c>
      <c r="BA64" s="18" t="str">
        <f>IFERROR(VLOOKUP(AY64,'2024-2025'!#REF!,'Frais joueurs'!BA$1,0),"")</f>
        <v/>
      </c>
      <c r="BB64" s="19" t="str">
        <f>IFERROR(VLOOKUP(AY64,'2024-2025'!#REF!,'Frais joueurs'!BB$1,0),"")</f>
        <v/>
      </c>
      <c r="BC64" s="19" t="str">
        <f>IFERROR(VLOOKUP(AY64,'2024-2025'!#REF!,'Frais joueurs'!BC$1,0),"")</f>
        <v/>
      </c>
      <c r="BD64" s="20" t="str">
        <f>IFERROR(VLOOKUP(AY64,'2024-2025'!#REF!,'Frais joueurs'!BD$1,0),"")</f>
        <v/>
      </c>
      <c r="BE64" s="20" t="str">
        <f>IFERROR(VLOOKUP(AY64,'2024-2025'!#REF!,'Frais joueurs'!BE$1,0),"")</f>
        <v/>
      </c>
      <c r="BF64" s="20" t="str">
        <f>IFERROR(VLOOKUP(AY64,'2024-2025'!#REF!,'Frais joueurs'!BF$1,0),"")</f>
        <v/>
      </c>
      <c r="BG64" s="21" t="str">
        <f>IFERROR(VLOOKUP(AY64,'2024-2025'!#REF!,'Frais joueurs'!BG$1,0),"")</f>
        <v/>
      </c>
      <c r="BI64" s="1" t="str">
        <f t="shared" ref="BI64:BI73" si="41">IF(BJ$62="","",BJ$62&amp;ROW()-63)</f>
        <v/>
      </c>
      <c r="BJ64" s="17" t="str">
        <f>IFERROR(VLOOKUP(BI64,'2024-2025'!#REF!,'Frais joueurs'!BJ$1,0),"")</f>
        <v/>
      </c>
      <c r="BK64" s="18" t="str">
        <f>IFERROR(VLOOKUP(BI64,'2024-2025'!#REF!,'Frais joueurs'!BK$1,0),"")</f>
        <v/>
      </c>
      <c r="BL64" s="19" t="str">
        <f>IFERROR(VLOOKUP(BI64,'2024-2025'!#REF!,'Frais joueurs'!BL$1,0),"")</f>
        <v/>
      </c>
      <c r="BM64" s="19" t="str">
        <f>IFERROR(VLOOKUP(BI64,'2024-2025'!#REF!,'Frais joueurs'!BM$1,0),"")</f>
        <v/>
      </c>
      <c r="BN64" s="20" t="str">
        <f>IFERROR(VLOOKUP(BI64,'2024-2025'!#REF!,'Frais joueurs'!BN$1,0),"")</f>
        <v/>
      </c>
      <c r="BO64" s="20" t="str">
        <f>IFERROR(VLOOKUP(BI64,'2024-2025'!#REF!,'Frais joueurs'!BO$1,0),"")</f>
        <v/>
      </c>
      <c r="BP64" s="20" t="str">
        <f>IFERROR(VLOOKUP(BI64,'2024-2025'!#REF!,'Frais joueurs'!BP$1,0),"")</f>
        <v/>
      </c>
      <c r="BQ64" s="21" t="str">
        <f>IFERROR(VLOOKUP(BI64,'2024-2025'!#REF!,'Frais joueurs'!BQ$1,0),"")</f>
        <v/>
      </c>
    </row>
    <row r="65" spans="1:69" ht="16.5" hidden="1" customHeight="1" x14ac:dyDescent="0.25">
      <c r="A65" s="1" t="str">
        <f t="shared" si="35"/>
        <v>François2</v>
      </c>
      <c r="B65" s="22" t="str">
        <f>IFERROR(VLOOKUP(A65,'2024-2025'!#REF!,'Frais joueurs'!B$1,0),"")</f>
        <v/>
      </c>
      <c r="C65" s="15" t="str">
        <f>IFERROR(VLOOKUP(A65,'2024-2025'!#REF!,'Frais joueurs'!C$1,0),"")</f>
        <v/>
      </c>
      <c r="D65" s="16" t="str">
        <f>IFERROR(VLOOKUP(A65,'2024-2025'!#REF!,'Frais joueurs'!D$1,0),"")</f>
        <v/>
      </c>
      <c r="E65" s="16" t="str">
        <f>IFERROR(VLOOKUP(A65,'2024-2025'!#REF!,'Frais joueurs'!E$1,0),"")</f>
        <v/>
      </c>
      <c r="F65" s="9" t="str">
        <f>IFERROR(VLOOKUP(A65,'2024-2025'!#REF!,'Frais joueurs'!F$1,0),"")</f>
        <v/>
      </c>
      <c r="G65" s="9" t="str">
        <f>IFERROR(VLOOKUP(A65,'2024-2025'!#REF!,'Frais joueurs'!G$1,0),"")</f>
        <v/>
      </c>
      <c r="H65" s="9" t="str">
        <f>IFERROR(VLOOKUP(A65,'2024-2025'!#REF!,'Frais joueurs'!H$1,0),"")</f>
        <v/>
      </c>
      <c r="I65" s="10" t="str">
        <f>IFERROR(VLOOKUP(A65,'2024-2025'!#REF!,'Frais joueurs'!I$1,0),"")</f>
        <v/>
      </c>
      <c r="K65" s="1" t="str">
        <f t="shared" si="36"/>
        <v>José R2</v>
      </c>
      <c r="L65" s="22" t="str">
        <f>IFERROR(VLOOKUP(K65,'2024-2025'!#REF!,'Frais joueurs'!L$1,0),"")</f>
        <v/>
      </c>
      <c r="M65" s="15" t="str">
        <f>IFERROR(VLOOKUP(K65,'2024-2025'!#REF!,'Frais joueurs'!M$1,0),"")</f>
        <v/>
      </c>
      <c r="N65" s="16" t="str">
        <f>IFERROR(VLOOKUP(K65,'2024-2025'!#REF!,'Frais joueurs'!N$1,0),"")</f>
        <v/>
      </c>
      <c r="O65" s="16" t="str">
        <f>IFERROR(VLOOKUP(K65,'2024-2025'!#REF!,'Frais joueurs'!O$1,0),"")</f>
        <v/>
      </c>
      <c r="P65" s="9" t="str">
        <f>IFERROR(VLOOKUP(K65,'2024-2025'!#REF!,'Frais joueurs'!P$1,0),"")</f>
        <v/>
      </c>
      <c r="Q65" s="9" t="str">
        <f>IFERROR(VLOOKUP(K65,'2024-2025'!#REF!,'Frais joueurs'!Q$1,0),"")</f>
        <v/>
      </c>
      <c r="R65" s="9" t="str">
        <f>IFERROR(VLOOKUP(K65,'2024-2025'!#REF!,'Frais joueurs'!R$1,0),"")</f>
        <v/>
      </c>
      <c r="S65" s="10" t="str">
        <f>IFERROR(VLOOKUP(K65,'2024-2025'!#REF!,'Frais joueurs'!S$1,0),"")</f>
        <v/>
      </c>
      <c r="U65" s="1" t="str">
        <f t="shared" si="37"/>
        <v>Mehmet2</v>
      </c>
      <c r="V65" s="22" t="str">
        <f>IFERROR(VLOOKUP(U65,'2024-2025'!#REF!,'Frais joueurs'!V$1,0),"")</f>
        <v/>
      </c>
      <c r="W65" s="15" t="str">
        <f>IFERROR(VLOOKUP(U65,'2024-2025'!#REF!,'Frais joueurs'!W$1,0),"")</f>
        <v/>
      </c>
      <c r="X65" s="16" t="str">
        <f>IFERROR(VLOOKUP(U65,'2024-2025'!#REF!,'Frais joueurs'!X$1,0),"")</f>
        <v/>
      </c>
      <c r="Y65" s="16" t="str">
        <f>IFERROR(VLOOKUP(U65,'2024-2025'!#REF!,'Frais joueurs'!Y$1,0),"")</f>
        <v/>
      </c>
      <c r="Z65" s="9" t="str">
        <f>IFERROR(VLOOKUP(U65,'2024-2025'!#REF!,'Frais joueurs'!Z$1,0),"")</f>
        <v/>
      </c>
      <c r="AA65" s="9" t="str">
        <f>IFERROR(VLOOKUP(U65,'2024-2025'!#REF!,'Frais joueurs'!AA$1,0),"")</f>
        <v/>
      </c>
      <c r="AB65" s="9" t="str">
        <f>IFERROR(VLOOKUP(U65,'2024-2025'!#REF!,'Frais joueurs'!AB$1,0),"")</f>
        <v/>
      </c>
      <c r="AC65" s="10" t="str">
        <f>IFERROR(VLOOKUP(U65,'2024-2025'!#REF!,'Frais joueurs'!AC$1,0),"")</f>
        <v/>
      </c>
      <c r="AE65" s="1" t="str">
        <f t="shared" si="38"/>
        <v>Nicolas2</v>
      </c>
      <c r="AF65" s="22" t="str">
        <f>IFERROR(VLOOKUP(AE65,'2024-2025'!#REF!,'Frais joueurs'!AF$1,0),"")</f>
        <v/>
      </c>
      <c r="AG65" s="15" t="str">
        <f>IFERROR(VLOOKUP(AE65,'2024-2025'!#REF!,'Frais joueurs'!AG$1,0),"")</f>
        <v/>
      </c>
      <c r="AH65" s="16" t="str">
        <f>IFERROR(VLOOKUP(AE65,'2024-2025'!#REF!,'Frais joueurs'!AH$1,0),"")</f>
        <v/>
      </c>
      <c r="AI65" s="16" t="str">
        <f>IFERROR(VLOOKUP(AE65,'2024-2025'!#REF!,'Frais joueurs'!AI$1,0),"")</f>
        <v/>
      </c>
      <c r="AJ65" s="9" t="str">
        <f>IFERROR(VLOOKUP(AE65,'2024-2025'!#REF!,'Frais joueurs'!AJ$1,0),"")</f>
        <v/>
      </c>
      <c r="AK65" s="9" t="str">
        <f>IFERROR(VLOOKUP(AE65,'2024-2025'!#REF!,'Frais joueurs'!AK$1,0),"")</f>
        <v/>
      </c>
      <c r="AL65" s="9" t="str">
        <f>IFERROR(VLOOKUP(AE65,'2024-2025'!#REF!,'Frais joueurs'!AL$1,0),"")</f>
        <v/>
      </c>
      <c r="AM65" s="10" t="str">
        <f>IFERROR(VLOOKUP(AE65,'2024-2025'!#REF!,'Frais joueurs'!AM$1,0),"")</f>
        <v/>
      </c>
      <c r="AO65" s="1" t="str">
        <f t="shared" si="39"/>
        <v>Walter2</v>
      </c>
      <c r="AP65" s="22" t="str">
        <f>IFERROR(VLOOKUP(AO65,'2024-2025'!#REF!,'Frais joueurs'!AP$1,0),"")</f>
        <v/>
      </c>
      <c r="AQ65" s="15" t="str">
        <f>IFERROR(VLOOKUP(AO65,'2024-2025'!#REF!,'Frais joueurs'!AQ$1,0),"")</f>
        <v/>
      </c>
      <c r="AR65" s="16" t="str">
        <f>IFERROR(VLOOKUP(AO65,'2024-2025'!#REF!,'Frais joueurs'!AR$1,0),"")</f>
        <v/>
      </c>
      <c r="AS65" s="16" t="str">
        <f>IFERROR(VLOOKUP(AO65,'2024-2025'!#REF!,'Frais joueurs'!AS$1,0),"")</f>
        <v/>
      </c>
      <c r="AT65" s="9" t="str">
        <f>IFERROR(VLOOKUP(AO65,'2024-2025'!#REF!,'Frais joueurs'!AT$1,0),"")</f>
        <v/>
      </c>
      <c r="AU65" s="9" t="str">
        <f>IFERROR(VLOOKUP(AO65,'2024-2025'!#REF!,'Frais joueurs'!AU$1,0),"")</f>
        <v/>
      </c>
      <c r="AV65" s="9" t="str">
        <f>IFERROR(VLOOKUP(AO65,'2024-2025'!#REF!,'Frais joueurs'!AV$1,0),"")</f>
        <v/>
      </c>
      <c r="AW65" s="10" t="str">
        <f>IFERROR(VLOOKUP(AO65,'2024-2025'!#REF!,'Frais joueurs'!AW$1,0),"")</f>
        <v/>
      </c>
      <c r="AY65" s="1" t="str">
        <f t="shared" si="40"/>
        <v/>
      </c>
      <c r="AZ65" s="22" t="str">
        <f>IFERROR(VLOOKUP(AY65,'2024-2025'!#REF!,'Frais joueurs'!AZ$1,0),"")</f>
        <v/>
      </c>
      <c r="BA65" s="15" t="str">
        <f>IFERROR(VLOOKUP(AY65,'2024-2025'!#REF!,'Frais joueurs'!BA$1,0),"")</f>
        <v/>
      </c>
      <c r="BB65" s="16" t="str">
        <f>IFERROR(VLOOKUP(AY65,'2024-2025'!#REF!,'Frais joueurs'!BB$1,0),"")</f>
        <v/>
      </c>
      <c r="BC65" s="16" t="str">
        <f>IFERROR(VLOOKUP(AY65,'2024-2025'!#REF!,'Frais joueurs'!BC$1,0),"")</f>
        <v/>
      </c>
      <c r="BD65" s="9" t="str">
        <f>IFERROR(VLOOKUP(AY65,'2024-2025'!#REF!,'Frais joueurs'!BD$1,0),"")</f>
        <v/>
      </c>
      <c r="BE65" s="9" t="str">
        <f>IFERROR(VLOOKUP(AY65,'2024-2025'!#REF!,'Frais joueurs'!BE$1,0),"")</f>
        <v/>
      </c>
      <c r="BF65" s="9" t="str">
        <f>IFERROR(VLOOKUP(AY65,'2024-2025'!#REF!,'Frais joueurs'!BF$1,0),"")</f>
        <v/>
      </c>
      <c r="BG65" s="10" t="str">
        <f>IFERROR(VLOOKUP(AY65,'2024-2025'!#REF!,'Frais joueurs'!BG$1,0),"")</f>
        <v/>
      </c>
      <c r="BI65" s="1" t="str">
        <f t="shared" si="41"/>
        <v/>
      </c>
      <c r="BJ65" s="22" t="str">
        <f>IFERROR(VLOOKUP(BI65,'2024-2025'!#REF!,'Frais joueurs'!BJ$1,0),"")</f>
        <v/>
      </c>
      <c r="BK65" s="15" t="str">
        <f>IFERROR(VLOOKUP(BI65,'2024-2025'!#REF!,'Frais joueurs'!BK$1,0),"")</f>
        <v/>
      </c>
      <c r="BL65" s="16" t="str">
        <f>IFERROR(VLOOKUP(BI65,'2024-2025'!#REF!,'Frais joueurs'!BL$1,0),"")</f>
        <v/>
      </c>
      <c r="BM65" s="16" t="str">
        <f>IFERROR(VLOOKUP(BI65,'2024-2025'!#REF!,'Frais joueurs'!BM$1,0),"")</f>
        <v/>
      </c>
      <c r="BN65" s="9" t="str">
        <f>IFERROR(VLOOKUP(BI65,'2024-2025'!#REF!,'Frais joueurs'!BN$1,0),"")</f>
        <v/>
      </c>
      <c r="BO65" s="9" t="str">
        <f>IFERROR(VLOOKUP(BI65,'2024-2025'!#REF!,'Frais joueurs'!BO$1,0),"")</f>
        <v/>
      </c>
      <c r="BP65" s="9" t="str">
        <f>IFERROR(VLOOKUP(BI65,'2024-2025'!#REF!,'Frais joueurs'!BP$1,0),"")</f>
        <v/>
      </c>
      <c r="BQ65" s="10" t="str">
        <f>IFERROR(VLOOKUP(BI65,'2024-2025'!#REF!,'Frais joueurs'!BQ$1,0),"")</f>
        <v/>
      </c>
    </row>
    <row r="66" spans="1:69" ht="16.5" hidden="1" customHeight="1" x14ac:dyDescent="0.25">
      <c r="A66" s="1" t="str">
        <f t="shared" si="35"/>
        <v>François3</v>
      </c>
      <c r="B66" s="22" t="str">
        <f>IFERROR(VLOOKUP(A66,'2024-2025'!#REF!,'Frais joueurs'!B$1,0),"")</f>
        <v/>
      </c>
      <c r="C66" s="15" t="str">
        <f>IFERROR(VLOOKUP(A66,'2024-2025'!#REF!,'Frais joueurs'!C$1,0),"")</f>
        <v/>
      </c>
      <c r="D66" s="16" t="str">
        <f>IFERROR(VLOOKUP(A66,'2024-2025'!#REF!,'Frais joueurs'!D$1,0),"")</f>
        <v/>
      </c>
      <c r="E66" s="16" t="str">
        <f>IFERROR(VLOOKUP(A66,'2024-2025'!#REF!,'Frais joueurs'!E$1,0),"")</f>
        <v/>
      </c>
      <c r="F66" s="9" t="str">
        <f>IFERROR(VLOOKUP(A66,'2024-2025'!#REF!,'Frais joueurs'!F$1,0),"")</f>
        <v/>
      </c>
      <c r="G66" s="9" t="str">
        <f>IFERROR(VLOOKUP(A66,'2024-2025'!#REF!,'Frais joueurs'!G$1,0),"")</f>
        <v/>
      </c>
      <c r="H66" s="9" t="str">
        <f>IFERROR(VLOOKUP(A66,'2024-2025'!#REF!,'Frais joueurs'!H$1,0),"")</f>
        <v/>
      </c>
      <c r="I66" s="10" t="str">
        <f>IFERROR(VLOOKUP(A66,'2024-2025'!#REF!,'Frais joueurs'!I$1,0),"")</f>
        <v/>
      </c>
      <c r="K66" s="1" t="str">
        <f t="shared" si="36"/>
        <v>José R3</v>
      </c>
      <c r="L66" s="22" t="str">
        <f>IFERROR(VLOOKUP(K66,'2024-2025'!#REF!,'Frais joueurs'!L$1,0),"")</f>
        <v/>
      </c>
      <c r="M66" s="15" t="str">
        <f>IFERROR(VLOOKUP(K66,'2024-2025'!#REF!,'Frais joueurs'!M$1,0),"")</f>
        <v/>
      </c>
      <c r="N66" s="16" t="str">
        <f>IFERROR(VLOOKUP(K66,'2024-2025'!#REF!,'Frais joueurs'!N$1,0),"")</f>
        <v/>
      </c>
      <c r="O66" s="16" t="str">
        <f>IFERROR(VLOOKUP(K66,'2024-2025'!#REF!,'Frais joueurs'!O$1,0),"")</f>
        <v/>
      </c>
      <c r="P66" s="9" t="str">
        <f>IFERROR(VLOOKUP(K66,'2024-2025'!#REF!,'Frais joueurs'!P$1,0),"")</f>
        <v/>
      </c>
      <c r="Q66" s="9" t="str">
        <f>IFERROR(VLOOKUP(K66,'2024-2025'!#REF!,'Frais joueurs'!Q$1,0),"")</f>
        <v/>
      </c>
      <c r="R66" s="9" t="str">
        <f>IFERROR(VLOOKUP(K66,'2024-2025'!#REF!,'Frais joueurs'!R$1,0),"")</f>
        <v/>
      </c>
      <c r="S66" s="10" t="str">
        <f>IFERROR(VLOOKUP(K66,'2024-2025'!#REF!,'Frais joueurs'!S$1,0),"")</f>
        <v/>
      </c>
      <c r="U66" s="1" t="str">
        <f t="shared" si="37"/>
        <v>Mehmet3</v>
      </c>
      <c r="V66" s="22" t="str">
        <f>IFERROR(VLOOKUP(U66,'2024-2025'!#REF!,'Frais joueurs'!V$1,0),"")</f>
        <v/>
      </c>
      <c r="W66" s="15" t="str">
        <f>IFERROR(VLOOKUP(U66,'2024-2025'!#REF!,'Frais joueurs'!W$1,0),"")</f>
        <v/>
      </c>
      <c r="X66" s="16" t="str">
        <f>IFERROR(VLOOKUP(U66,'2024-2025'!#REF!,'Frais joueurs'!X$1,0),"")</f>
        <v/>
      </c>
      <c r="Y66" s="16" t="str">
        <f>IFERROR(VLOOKUP(U66,'2024-2025'!#REF!,'Frais joueurs'!Y$1,0),"")</f>
        <v/>
      </c>
      <c r="Z66" s="9" t="str">
        <f>IFERROR(VLOOKUP(U66,'2024-2025'!#REF!,'Frais joueurs'!Z$1,0),"")</f>
        <v/>
      </c>
      <c r="AA66" s="9" t="str">
        <f>IFERROR(VLOOKUP(U66,'2024-2025'!#REF!,'Frais joueurs'!AA$1,0),"")</f>
        <v/>
      </c>
      <c r="AB66" s="9" t="str">
        <f>IFERROR(VLOOKUP(U66,'2024-2025'!#REF!,'Frais joueurs'!AB$1,0),"")</f>
        <v/>
      </c>
      <c r="AC66" s="10" t="str">
        <f>IFERROR(VLOOKUP(U66,'2024-2025'!#REF!,'Frais joueurs'!AC$1,0),"")</f>
        <v/>
      </c>
      <c r="AE66" s="1" t="str">
        <f t="shared" si="38"/>
        <v>Nicolas3</v>
      </c>
      <c r="AF66" s="22" t="str">
        <f>IFERROR(VLOOKUP(AE66,'2024-2025'!#REF!,'Frais joueurs'!AF$1,0),"")</f>
        <v/>
      </c>
      <c r="AG66" s="15" t="str">
        <f>IFERROR(VLOOKUP(AE66,'2024-2025'!#REF!,'Frais joueurs'!AG$1,0),"")</f>
        <v/>
      </c>
      <c r="AH66" s="16" t="str">
        <f>IFERROR(VLOOKUP(AE66,'2024-2025'!#REF!,'Frais joueurs'!AH$1,0),"")</f>
        <v/>
      </c>
      <c r="AI66" s="16" t="str">
        <f>IFERROR(VLOOKUP(AE66,'2024-2025'!#REF!,'Frais joueurs'!AI$1,0),"")</f>
        <v/>
      </c>
      <c r="AJ66" s="9" t="str">
        <f>IFERROR(VLOOKUP(AE66,'2024-2025'!#REF!,'Frais joueurs'!AJ$1,0),"")</f>
        <v/>
      </c>
      <c r="AK66" s="9" t="str">
        <f>IFERROR(VLOOKUP(AE66,'2024-2025'!#REF!,'Frais joueurs'!AK$1,0),"")</f>
        <v/>
      </c>
      <c r="AL66" s="9" t="str">
        <f>IFERROR(VLOOKUP(AE66,'2024-2025'!#REF!,'Frais joueurs'!AL$1,0),"")</f>
        <v/>
      </c>
      <c r="AM66" s="10" t="str">
        <f>IFERROR(VLOOKUP(AE66,'2024-2025'!#REF!,'Frais joueurs'!AM$1,0),"")</f>
        <v/>
      </c>
      <c r="AO66" s="1" t="str">
        <f t="shared" si="39"/>
        <v>Walter3</v>
      </c>
      <c r="AP66" s="22" t="str">
        <f>IFERROR(VLOOKUP(AO66,'2024-2025'!#REF!,'Frais joueurs'!AP$1,0),"")</f>
        <v/>
      </c>
      <c r="AQ66" s="15" t="str">
        <f>IFERROR(VLOOKUP(AO66,'2024-2025'!#REF!,'Frais joueurs'!AQ$1,0),"")</f>
        <v/>
      </c>
      <c r="AR66" s="16" t="str">
        <f>IFERROR(VLOOKUP(AO66,'2024-2025'!#REF!,'Frais joueurs'!AR$1,0),"")</f>
        <v/>
      </c>
      <c r="AS66" s="16" t="str">
        <f>IFERROR(VLOOKUP(AO66,'2024-2025'!#REF!,'Frais joueurs'!AS$1,0),"")</f>
        <v/>
      </c>
      <c r="AT66" s="9" t="str">
        <f>IFERROR(VLOOKUP(AO66,'2024-2025'!#REF!,'Frais joueurs'!AT$1,0),"")</f>
        <v/>
      </c>
      <c r="AU66" s="9" t="str">
        <f>IFERROR(VLOOKUP(AO66,'2024-2025'!#REF!,'Frais joueurs'!AU$1,0),"")</f>
        <v/>
      </c>
      <c r="AV66" s="9" t="str">
        <f>IFERROR(VLOOKUP(AO66,'2024-2025'!#REF!,'Frais joueurs'!AV$1,0),"")</f>
        <v/>
      </c>
      <c r="AW66" s="10" t="str">
        <f>IFERROR(VLOOKUP(AO66,'2024-2025'!#REF!,'Frais joueurs'!AW$1,0),"")</f>
        <v/>
      </c>
      <c r="AY66" s="1" t="str">
        <f t="shared" si="40"/>
        <v/>
      </c>
      <c r="AZ66" s="22" t="str">
        <f>IFERROR(VLOOKUP(AY66,'2024-2025'!#REF!,'Frais joueurs'!AZ$1,0),"")</f>
        <v/>
      </c>
      <c r="BA66" s="15" t="str">
        <f>IFERROR(VLOOKUP(AY66,'2024-2025'!#REF!,'Frais joueurs'!BA$1,0),"")</f>
        <v/>
      </c>
      <c r="BB66" s="16" t="str">
        <f>IFERROR(VLOOKUP(AY66,'2024-2025'!#REF!,'Frais joueurs'!BB$1,0),"")</f>
        <v/>
      </c>
      <c r="BC66" s="16" t="str">
        <f>IFERROR(VLOOKUP(AY66,'2024-2025'!#REF!,'Frais joueurs'!BC$1,0),"")</f>
        <v/>
      </c>
      <c r="BD66" s="9" t="str">
        <f>IFERROR(VLOOKUP(AY66,'2024-2025'!#REF!,'Frais joueurs'!BD$1,0),"")</f>
        <v/>
      </c>
      <c r="BE66" s="9" t="str">
        <f>IFERROR(VLOOKUP(AY66,'2024-2025'!#REF!,'Frais joueurs'!BE$1,0),"")</f>
        <v/>
      </c>
      <c r="BF66" s="9" t="str">
        <f>IFERROR(VLOOKUP(AY66,'2024-2025'!#REF!,'Frais joueurs'!BF$1,0),"")</f>
        <v/>
      </c>
      <c r="BG66" s="10" t="str">
        <f>IFERROR(VLOOKUP(AY66,'2024-2025'!#REF!,'Frais joueurs'!BG$1,0),"")</f>
        <v/>
      </c>
      <c r="BI66" s="1" t="str">
        <f t="shared" si="41"/>
        <v/>
      </c>
      <c r="BJ66" s="22" t="str">
        <f>IFERROR(VLOOKUP(BI66,'2024-2025'!#REF!,'Frais joueurs'!BJ$1,0),"")</f>
        <v/>
      </c>
      <c r="BK66" s="15" t="str">
        <f>IFERROR(VLOOKUP(BI66,'2024-2025'!#REF!,'Frais joueurs'!BK$1,0),"")</f>
        <v/>
      </c>
      <c r="BL66" s="16" t="str">
        <f>IFERROR(VLOOKUP(BI66,'2024-2025'!#REF!,'Frais joueurs'!BL$1,0),"")</f>
        <v/>
      </c>
      <c r="BM66" s="16" t="str">
        <f>IFERROR(VLOOKUP(BI66,'2024-2025'!#REF!,'Frais joueurs'!BM$1,0),"")</f>
        <v/>
      </c>
      <c r="BN66" s="9" t="str">
        <f>IFERROR(VLOOKUP(BI66,'2024-2025'!#REF!,'Frais joueurs'!BN$1,0),"")</f>
        <v/>
      </c>
      <c r="BO66" s="9" t="str">
        <f>IFERROR(VLOOKUP(BI66,'2024-2025'!#REF!,'Frais joueurs'!BO$1,0),"")</f>
        <v/>
      </c>
      <c r="BP66" s="9" t="str">
        <f>IFERROR(VLOOKUP(BI66,'2024-2025'!#REF!,'Frais joueurs'!BP$1,0),"")</f>
        <v/>
      </c>
      <c r="BQ66" s="10" t="str">
        <f>IFERROR(VLOOKUP(BI66,'2024-2025'!#REF!,'Frais joueurs'!BQ$1,0),"")</f>
        <v/>
      </c>
    </row>
    <row r="67" spans="1:69" ht="16.5" hidden="1" customHeight="1" x14ac:dyDescent="0.25">
      <c r="A67" s="1" t="str">
        <f t="shared" si="35"/>
        <v>François4</v>
      </c>
      <c r="B67" s="22" t="str">
        <f>IFERROR(VLOOKUP(A67,'2024-2025'!#REF!,'Frais joueurs'!B$1,0),"")</f>
        <v/>
      </c>
      <c r="C67" s="15" t="str">
        <f>IFERROR(VLOOKUP(A67,'2024-2025'!#REF!,'Frais joueurs'!C$1,0),"")</f>
        <v/>
      </c>
      <c r="D67" s="16" t="str">
        <f>IFERROR(VLOOKUP(A67,'2024-2025'!#REF!,'Frais joueurs'!D$1,0),"")</f>
        <v/>
      </c>
      <c r="E67" s="16" t="str">
        <f>IFERROR(VLOOKUP(A67,'2024-2025'!#REF!,'Frais joueurs'!E$1,0),"")</f>
        <v/>
      </c>
      <c r="F67" s="9" t="str">
        <f>IFERROR(VLOOKUP(A67,'2024-2025'!#REF!,'Frais joueurs'!F$1,0),"")</f>
        <v/>
      </c>
      <c r="G67" s="9" t="str">
        <f>IFERROR(VLOOKUP(A67,'2024-2025'!#REF!,'Frais joueurs'!G$1,0),"")</f>
        <v/>
      </c>
      <c r="H67" s="9" t="str">
        <f>IFERROR(VLOOKUP(A67,'2024-2025'!#REF!,'Frais joueurs'!H$1,0),"")</f>
        <v/>
      </c>
      <c r="I67" s="10" t="str">
        <f>IFERROR(VLOOKUP(A67,'2024-2025'!#REF!,'Frais joueurs'!I$1,0),"")</f>
        <v/>
      </c>
      <c r="K67" s="1" t="str">
        <f t="shared" si="36"/>
        <v>José R4</v>
      </c>
      <c r="L67" s="22" t="str">
        <f>IFERROR(VLOOKUP(K67,'2024-2025'!#REF!,'Frais joueurs'!L$1,0),"")</f>
        <v/>
      </c>
      <c r="M67" s="15" t="str">
        <f>IFERROR(VLOOKUP(K67,'2024-2025'!#REF!,'Frais joueurs'!M$1,0),"")</f>
        <v/>
      </c>
      <c r="N67" s="16" t="str">
        <f>IFERROR(VLOOKUP(K67,'2024-2025'!#REF!,'Frais joueurs'!N$1,0),"")</f>
        <v/>
      </c>
      <c r="O67" s="16" t="str">
        <f>IFERROR(VLOOKUP(K67,'2024-2025'!#REF!,'Frais joueurs'!O$1,0),"")</f>
        <v/>
      </c>
      <c r="P67" s="9" t="str">
        <f>IFERROR(VLOOKUP(K67,'2024-2025'!#REF!,'Frais joueurs'!P$1,0),"")</f>
        <v/>
      </c>
      <c r="Q67" s="9" t="str">
        <f>IFERROR(VLOOKUP(K67,'2024-2025'!#REF!,'Frais joueurs'!Q$1,0),"")</f>
        <v/>
      </c>
      <c r="R67" s="9" t="str">
        <f>IFERROR(VLOOKUP(K67,'2024-2025'!#REF!,'Frais joueurs'!R$1,0),"")</f>
        <v/>
      </c>
      <c r="S67" s="10" t="str">
        <f>IFERROR(VLOOKUP(K67,'2024-2025'!#REF!,'Frais joueurs'!S$1,0),"")</f>
        <v/>
      </c>
      <c r="U67" s="1" t="str">
        <f t="shared" si="37"/>
        <v>Mehmet4</v>
      </c>
      <c r="V67" s="22" t="str">
        <f>IFERROR(VLOOKUP(U67,'2024-2025'!#REF!,'Frais joueurs'!V$1,0),"")</f>
        <v/>
      </c>
      <c r="W67" s="15" t="str">
        <f>IFERROR(VLOOKUP(U67,'2024-2025'!#REF!,'Frais joueurs'!W$1,0),"")</f>
        <v/>
      </c>
      <c r="X67" s="16" t="str">
        <f>IFERROR(VLOOKUP(U67,'2024-2025'!#REF!,'Frais joueurs'!X$1,0),"")</f>
        <v/>
      </c>
      <c r="Y67" s="16" t="str">
        <f>IFERROR(VLOOKUP(U67,'2024-2025'!#REF!,'Frais joueurs'!Y$1,0),"")</f>
        <v/>
      </c>
      <c r="Z67" s="9" t="str">
        <f>IFERROR(VLOOKUP(U67,'2024-2025'!#REF!,'Frais joueurs'!Z$1,0),"")</f>
        <v/>
      </c>
      <c r="AA67" s="9" t="str">
        <f>IFERROR(VLOOKUP(U67,'2024-2025'!#REF!,'Frais joueurs'!AA$1,0),"")</f>
        <v/>
      </c>
      <c r="AB67" s="9" t="str">
        <f>IFERROR(VLOOKUP(U67,'2024-2025'!#REF!,'Frais joueurs'!AB$1,0),"")</f>
        <v/>
      </c>
      <c r="AC67" s="10" t="str">
        <f>IFERROR(VLOOKUP(U67,'2024-2025'!#REF!,'Frais joueurs'!AC$1,0),"")</f>
        <v/>
      </c>
      <c r="AE67" s="1" t="str">
        <f t="shared" si="38"/>
        <v>Nicolas4</v>
      </c>
      <c r="AF67" s="22" t="str">
        <f>IFERROR(VLOOKUP(AE67,'2024-2025'!#REF!,'Frais joueurs'!AF$1,0),"")</f>
        <v/>
      </c>
      <c r="AG67" s="15" t="str">
        <f>IFERROR(VLOOKUP(AE67,'2024-2025'!#REF!,'Frais joueurs'!AG$1,0),"")</f>
        <v/>
      </c>
      <c r="AH67" s="16" t="str">
        <f>IFERROR(VLOOKUP(AE67,'2024-2025'!#REF!,'Frais joueurs'!AH$1,0),"")</f>
        <v/>
      </c>
      <c r="AI67" s="16" t="str">
        <f>IFERROR(VLOOKUP(AE67,'2024-2025'!#REF!,'Frais joueurs'!AI$1,0),"")</f>
        <v/>
      </c>
      <c r="AJ67" s="9" t="str">
        <f>IFERROR(VLOOKUP(AE67,'2024-2025'!#REF!,'Frais joueurs'!AJ$1,0),"")</f>
        <v/>
      </c>
      <c r="AK67" s="9" t="str">
        <f>IFERROR(VLOOKUP(AE67,'2024-2025'!#REF!,'Frais joueurs'!AK$1,0),"")</f>
        <v/>
      </c>
      <c r="AL67" s="9" t="str">
        <f>IFERROR(VLOOKUP(AE67,'2024-2025'!#REF!,'Frais joueurs'!AL$1,0),"")</f>
        <v/>
      </c>
      <c r="AM67" s="10" t="str">
        <f>IFERROR(VLOOKUP(AE67,'2024-2025'!#REF!,'Frais joueurs'!AM$1,0),"")</f>
        <v/>
      </c>
      <c r="AO67" s="1" t="str">
        <f t="shared" si="39"/>
        <v>Walter4</v>
      </c>
      <c r="AP67" s="22" t="str">
        <f>IFERROR(VLOOKUP(AO67,'2024-2025'!#REF!,'Frais joueurs'!AP$1,0),"")</f>
        <v/>
      </c>
      <c r="AQ67" s="15" t="str">
        <f>IFERROR(VLOOKUP(AO67,'2024-2025'!#REF!,'Frais joueurs'!AQ$1,0),"")</f>
        <v/>
      </c>
      <c r="AR67" s="16" t="str">
        <f>IFERROR(VLOOKUP(AO67,'2024-2025'!#REF!,'Frais joueurs'!AR$1,0),"")</f>
        <v/>
      </c>
      <c r="AS67" s="16" t="str">
        <f>IFERROR(VLOOKUP(AO67,'2024-2025'!#REF!,'Frais joueurs'!AS$1,0),"")</f>
        <v/>
      </c>
      <c r="AT67" s="9" t="str">
        <f>IFERROR(VLOOKUP(AO67,'2024-2025'!#REF!,'Frais joueurs'!AT$1,0),"")</f>
        <v/>
      </c>
      <c r="AU67" s="9" t="str">
        <f>IFERROR(VLOOKUP(AO67,'2024-2025'!#REF!,'Frais joueurs'!AU$1,0),"")</f>
        <v/>
      </c>
      <c r="AV67" s="9" t="str">
        <f>IFERROR(VLOOKUP(AO67,'2024-2025'!#REF!,'Frais joueurs'!AV$1,0),"")</f>
        <v/>
      </c>
      <c r="AW67" s="10" t="str">
        <f>IFERROR(VLOOKUP(AO67,'2024-2025'!#REF!,'Frais joueurs'!AW$1,0),"")</f>
        <v/>
      </c>
      <c r="AY67" s="1" t="str">
        <f t="shared" si="40"/>
        <v/>
      </c>
      <c r="AZ67" s="22" t="str">
        <f>IFERROR(VLOOKUP(AY67,'2024-2025'!#REF!,'Frais joueurs'!AZ$1,0),"")</f>
        <v/>
      </c>
      <c r="BA67" s="15" t="str">
        <f>IFERROR(VLOOKUP(AY67,'2024-2025'!#REF!,'Frais joueurs'!BA$1,0),"")</f>
        <v/>
      </c>
      <c r="BB67" s="16" t="str">
        <f>IFERROR(VLOOKUP(AY67,'2024-2025'!#REF!,'Frais joueurs'!BB$1,0),"")</f>
        <v/>
      </c>
      <c r="BC67" s="16" t="str">
        <f>IFERROR(VLOOKUP(AY67,'2024-2025'!#REF!,'Frais joueurs'!BC$1,0),"")</f>
        <v/>
      </c>
      <c r="BD67" s="9" t="str">
        <f>IFERROR(VLOOKUP(AY67,'2024-2025'!#REF!,'Frais joueurs'!BD$1,0),"")</f>
        <v/>
      </c>
      <c r="BE67" s="9" t="str">
        <f>IFERROR(VLOOKUP(AY67,'2024-2025'!#REF!,'Frais joueurs'!BE$1,0),"")</f>
        <v/>
      </c>
      <c r="BF67" s="9" t="str">
        <f>IFERROR(VLOOKUP(AY67,'2024-2025'!#REF!,'Frais joueurs'!BF$1,0),"")</f>
        <v/>
      </c>
      <c r="BG67" s="10" t="str">
        <f>IFERROR(VLOOKUP(AY67,'2024-2025'!#REF!,'Frais joueurs'!BG$1,0),"")</f>
        <v/>
      </c>
      <c r="BI67" s="1" t="str">
        <f t="shared" si="41"/>
        <v/>
      </c>
      <c r="BJ67" s="22" t="str">
        <f>IFERROR(VLOOKUP(BI67,'2024-2025'!#REF!,'Frais joueurs'!BJ$1,0),"")</f>
        <v/>
      </c>
      <c r="BK67" s="15" t="str">
        <f>IFERROR(VLOOKUP(BI67,'2024-2025'!#REF!,'Frais joueurs'!BK$1,0),"")</f>
        <v/>
      </c>
      <c r="BL67" s="16" t="str">
        <f>IFERROR(VLOOKUP(BI67,'2024-2025'!#REF!,'Frais joueurs'!BL$1,0),"")</f>
        <v/>
      </c>
      <c r="BM67" s="16" t="str">
        <f>IFERROR(VLOOKUP(BI67,'2024-2025'!#REF!,'Frais joueurs'!BM$1,0),"")</f>
        <v/>
      </c>
      <c r="BN67" s="9" t="str">
        <f>IFERROR(VLOOKUP(BI67,'2024-2025'!#REF!,'Frais joueurs'!BN$1,0),"")</f>
        <v/>
      </c>
      <c r="BO67" s="9" t="str">
        <f>IFERROR(VLOOKUP(BI67,'2024-2025'!#REF!,'Frais joueurs'!BO$1,0),"")</f>
        <v/>
      </c>
      <c r="BP67" s="9" t="str">
        <f>IFERROR(VLOOKUP(BI67,'2024-2025'!#REF!,'Frais joueurs'!BP$1,0),"")</f>
        <v/>
      </c>
      <c r="BQ67" s="10" t="str">
        <f>IFERROR(VLOOKUP(BI67,'2024-2025'!#REF!,'Frais joueurs'!BQ$1,0),"")</f>
        <v/>
      </c>
    </row>
    <row r="68" spans="1:69" ht="16.5" hidden="1" customHeight="1" x14ac:dyDescent="0.25">
      <c r="A68" s="1" t="str">
        <f t="shared" si="35"/>
        <v>François5</v>
      </c>
      <c r="B68" s="22" t="str">
        <f>IFERROR(VLOOKUP(A68,'2024-2025'!#REF!,'Frais joueurs'!B$1,0),"")</f>
        <v/>
      </c>
      <c r="C68" s="15" t="str">
        <f>IFERROR(VLOOKUP(A68,'2024-2025'!#REF!,'Frais joueurs'!C$1,0),"")</f>
        <v/>
      </c>
      <c r="D68" s="16" t="str">
        <f>IFERROR(VLOOKUP(A68,'2024-2025'!#REF!,'Frais joueurs'!D$1,0),"")</f>
        <v/>
      </c>
      <c r="E68" s="16" t="str">
        <f>IFERROR(VLOOKUP(A68,'2024-2025'!#REF!,'Frais joueurs'!E$1,0),"")</f>
        <v/>
      </c>
      <c r="F68" s="9" t="str">
        <f>IFERROR(VLOOKUP(A68,'2024-2025'!#REF!,'Frais joueurs'!F$1,0),"")</f>
        <v/>
      </c>
      <c r="G68" s="9" t="str">
        <f>IFERROR(VLOOKUP(A68,'2024-2025'!#REF!,'Frais joueurs'!G$1,0),"")</f>
        <v/>
      </c>
      <c r="H68" s="9" t="str">
        <f>IFERROR(VLOOKUP(A68,'2024-2025'!#REF!,'Frais joueurs'!H$1,0),"")</f>
        <v/>
      </c>
      <c r="I68" s="10" t="str">
        <f>IFERROR(VLOOKUP(A68,'2024-2025'!#REF!,'Frais joueurs'!I$1,0),"")</f>
        <v/>
      </c>
      <c r="K68" s="1" t="str">
        <f t="shared" si="36"/>
        <v>José R5</v>
      </c>
      <c r="L68" s="22" t="str">
        <f>IFERROR(VLOOKUP(K68,'2024-2025'!#REF!,'Frais joueurs'!L$1,0),"")</f>
        <v/>
      </c>
      <c r="M68" s="15" t="str">
        <f>IFERROR(VLOOKUP(K68,'2024-2025'!#REF!,'Frais joueurs'!M$1,0),"")</f>
        <v/>
      </c>
      <c r="N68" s="16" t="str">
        <f>IFERROR(VLOOKUP(K68,'2024-2025'!#REF!,'Frais joueurs'!N$1,0),"")</f>
        <v/>
      </c>
      <c r="O68" s="16" t="str">
        <f>IFERROR(VLOOKUP(K68,'2024-2025'!#REF!,'Frais joueurs'!O$1,0),"")</f>
        <v/>
      </c>
      <c r="P68" s="9" t="str">
        <f>IFERROR(VLOOKUP(K68,'2024-2025'!#REF!,'Frais joueurs'!P$1,0),"")</f>
        <v/>
      </c>
      <c r="Q68" s="9" t="str">
        <f>IFERROR(VLOOKUP(K68,'2024-2025'!#REF!,'Frais joueurs'!Q$1,0),"")</f>
        <v/>
      </c>
      <c r="R68" s="9" t="str">
        <f>IFERROR(VLOOKUP(K68,'2024-2025'!#REF!,'Frais joueurs'!R$1,0),"")</f>
        <v/>
      </c>
      <c r="S68" s="10" t="str">
        <f>IFERROR(VLOOKUP(K68,'2024-2025'!#REF!,'Frais joueurs'!S$1,0),"")</f>
        <v/>
      </c>
      <c r="U68" s="1" t="str">
        <f t="shared" si="37"/>
        <v>Mehmet5</v>
      </c>
      <c r="V68" s="22" t="str">
        <f>IFERROR(VLOOKUP(U68,'2024-2025'!#REF!,'Frais joueurs'!V$1,0),"")</f>
        <v/>
      </c>
      <c r="W68" s="15" t="str">
        <f>IFERROR(VLOOKUP(U68,'2024-2025'!#REF!,'Frais joueurs'!W$1,0),"")</f>
        <v/>
      </c>
      <c r="X68" s="16" t="str">
        <f>IFERROR(VLOOKUP(U68,'2024-2025'!#REF!,'Frais joueurs'!X$1,0),"")</f>
        <v/>
      </c>
      <c r="Y68" s="16" t="str">
        <f>IFERROR(VLOOKUP(U68,'2024-2025'!#REF!,'Frais joueurs'!Y$1,0),"")</f>
        <v/>
      </c>
      <c r="Z68" s="9" t="str">
        <f>IFERROR(VLOOKUP(U68,'2024-2025'!#REF!,'Frais joueurs'!Z$1,0),"")</f>
        <v/>
      </c>
      <c r="AA68" s="9" t="str">
        <f>IFERROR(VLOOKUP(U68,'2024-2025'!#REF!,'Frais joueurs'!AA$1,0),"")</f>
        <v/>
      </c>
      <c r="AB68" s="9" t="str">
        <f>IFERROR(VLOOKUP(U68,'2024-2025'!#REF!,'Frais joueurs'!AB$1,0),"")</f>
        <v/>
      </c>
      <c r="AC68" s="10" t="str">
        <f>IFERROR(VLOOKUP(U68,'2024-2025'!#REF!,'Frais joueurs'!AC$1,0),"")</f>
        <v/>
      </c>
      <c r="AE68" s="1" t="str">
        <f t="shared" si="38"/>
        <v>Nicolas5</v>
      </c>
      <c r="AF68" s="22" t="str">
        <f>IFERROR(VLOOKUP(AE68,'2024-2025'!#REF!,'Frais joueurs'!AF$1,0),"")</f>
        <v/>
      </c>
      <c r="AG68" s="15" t="str">
        <f>IFERROR(VLOOKUP(AE68,'2024-2025'!#REF!,'Frais joueurs'!AG$1,0),"")</f>
        <v/>
      </c>
      <c r="AH68" s="16" t="str">
        <f>IFERROR(VLOOKUP(AE68,'2024-2025'!#REF!,'Frais joueurs'!AH$1,0),"")</f>
        <v/>
      </c>
      <c r="AI68" s="16" t="str">
        <f>IFERROR(VLOOKUP(AE68,'2024-2025'!#REF!,'Frais joueurs'!AI$1,0),"")</f>
        <v/>
      </c>
      <c r="AJ68" s="9" t="str">
        <f>IFERROR(VLOOKUP(AE68,'2024-2025'!#REF!,'Frais joueurs'!AJ$1,0),"")</f>
        <v/>
      </c>
      <c r="AK68" s="9" t="str">
        <f>IFERROR(VLOOKUP(AE68,'2024-2025'!#REF!,'Frais joueurs'!AK$1,0),"")</f>
        <v/>
      </c>
      <c r="AL68" s="9" t="str">
        <f>IFERROR(VLOOKUP(AE68,'2024-2025'!#REF!,'Frais joueurs'!AL$1,0),"")</f>
        <v/>
      </c>
      <c r="AM68" s="10" t="str">
        <f>IFERROR(VLOOKUP(AE68,'2024-2025'!#REF!,'Frais joueurs'!AM$1,0),"")</f>
        <v/>
      </c>
      <c r="AO68" s="1" t="str">
        <f t="shared" si="39"/>
        <v>Walter5</v>
      </c>
      <c r="AP68" s="22" t="str">
        <f>IFERROR(VLOOKUP(AO68,'2024-2025'!#REF!,'Frais joueurs'!AP$1,0),"")</f>
        <v/>
      </c>
      <c r="AQ68" s="15" t="str">
        <f>IFERROR(VLOOKUP(AO68,'2024-2025'!#REF!,'Frais joueurs'!AQ$1,0),"")</f>
        <v/>
      </c>
      <c r="AR68" s="16" t="str">
        <f>IFERROR(VLOOKUP(AO68,'2024-2025'!#REF!,'Frais joueurs'!AR$1,0),"")</f>
        <v/>
      </c>
      <c r="AS68" s="16" t="str">
        <f>IFERROR(VLOOKUP(AO68,'2024-2025'!#REF!,'Frais joueurs'!AS$1,0),"")</f>
        <v/>
      </c>
      <c r="AT68" s="9" t="str">
        <f>IFERROR(VLOOKUP(AO68,'2024-2025'!#REF!,'Frais joueurs'!AT$1,0),"")</f>
        <v/>
      </c>
      <c r="AU68" s="9" t="str">
        <f>IFERROR(VLOOKUP(AO68,'2024-2025'!#REF!,'Frais joueurs'!AU$1,0),"")</f>
        <v/>
      </c>
      <c r="AV68" s="9" t="str">
        <f>IFERROR(VLOOKUP(AO68,'2024-2025'!#REF!,'Frais joueurs'!AV$1,0),"")</f>
        <v/>
      </c>
      <c r="AW68" s="10" t="str">
        <f>IFERROR(VLOOKUP(AO68,'2024-2025'!#REF!,'Frais joueurs'!AW$1,0),"")</f>
        <v/>
      </c>
      <c r="AY68" s="1" t="str">
        <f t="shared" si="40"/>
        <v/>
      </c>
      <c r="AZ68" s="22" t="str">
        <f>IFERROR(VLOOKUP(AY68,'2024-2025'!#REF!,'Frais joueurs'!AZ$1,0),"")</f>
        <v/>
      </c>
      <c r="BA68" s="15" t="str">
        <f>IFERROR(VLOOKUP(AY68,'2024-2025'!#REF!,'Frais joueurs'!BA$1,0),"")</f>
        <v/>
      </c>
      <c r="BB68" s="16" t="str">
        <f>IFERROR(VLOOKUP(AY68,'2024-2025'!#REF!,'Frais joueurs'!BB$1,0),"")</f>
        <v/>
      </c>
      <c r="BC68" s="16" t="str">
        <f>IFERROR(VLOOKUP(AY68,'2024-2025'!#REF!,'Frais joueurs'!BC$1,0),"")</f>
        <v/>
      </c>
      <c r="BD68" s="9" t="str">
        <f>IFERROR(VLOOKUP(AY68,'2024-2025'!#REF!,'Frais joueurs'!BD$1,0),"")</f>
        <v/>
      </c>
      <c r="BE68" s="9" t="str">
        <f>IFERROR(VLOOKUP(AY68,'2024-2025'!#REF!,'Frais joueurs'!BE$1,0),"")</f>
        <v/>
      </c>
      <c r="BF68" s="9" t="str">
        <f>IFERROR(VLOOKUP(AY68,'2024-2025'!#REF!,'Frais joueurs'!BF$1,0),"")</f>
        <v/>
      </c>
      <c r="BG68" s="10" t="str">
        <f>IFERROR(VLOOKUP(AY68,'2024-2025'!#REF!,'Frais joueurs'!BG$1,0),"")</f>
        <v/>
      </c>
      <c r="BI68" s="1" t="str">
        <f t="shared" si="41"/>
        <v/>
      </c>
      <c r="BJ68" s="22" t="str">
        <f>IFERROR(VLOOKUP(BI68,'2024-2025'!#REF!,'Frais joueurs'!BJ$1,0),"")</f>
        <v/>
      </c>
      <c r="BK68" s="15" t="str">
        <f>IFERROR(VLOOKUP(BI68,'2024-2025'!#REF!,'Frais joueurs'!BK$1,0),"")</f>
        <v/>
      </c>
      <c r="BL68" s="16" t="str">
        <f>IFERROR(VLOOKUP(BI68,'2024-2025'!#REF!,'Frais joueurs'!BL$1,0),"")</f>
        <v/>
      </c>
      <c r="BM68" s="16" t="str">
        <f>IFERROR(VLOOKUP(BI68,'2024-2025'!#REF!,'Frais joueurs'!BM$1,0),"")</f>
        <v/>
      </c>
      <c r="BN68" s="9" t="str">
        <f>IFERROR(VLOOKUP(BI68,'2024-2025'!#REF!,'Frais joueurs'!BN$1,0),"")</f>
        <v/>
      </c>
      <c r="BO68" s="9" t="str">
        <f>IFERROR(VLOOKUP(BI68,'2024-2025'!#REF!,'Frais joueurs'!BO$1,0),"")</f>
        <v/>
      </c>
      <c r="BP68" s="9" t="str">
        <f>IFERROR(VLOOKUP(BI68,'2024-2025'!#REF!,'Frais joueurs'!BP$1,0),"")</f>
        <v/>
      </c>
      <c r="BQ68" s="10" t="str">
        <f>IFERROR(VLOOKUP(BI68,'2024-2025'!#REF!,'Frais joueurs'!BQ$1,0),"")</f>
        <v/>
      </c>
    </row>
    <row r="69" spans="1:69" ht="16.5" hidden="1" customHeight="1" x14ac:dyDescent="0.25">
      <c r="A69" s="1" t="str">
        <f t="shared" si="35"/>
        <v>François6</v>
      </c>
      <c r="B69" s="22" t="str">
        <f>IFERROR(VLOOKUP(A69,'2024-2025'!#REF!,'Frais joueurs'!B$1,0),"")</f>
        <v/>
      </c>
      <c r="C69" s="15" t="str">
        <f>IFERROR(VLOOKUP(A69,'2024-2025'!#REF!,'Frais joueurs'!C$1,0),"")</f>
        <v/>
      </c>
      <c r="D69" s="16" t="str">
        <f>IFERROR(VLOOKUP(A69,'2024-2025'!#REF!,'Frais joueurs'!D$1,0),"")</f>
        <v/>
      </c>
      <c r="E69" s="16" t="str">
        <f>IFERROR(VLOOKUP(A69,'2024-2025'!#REF!,'Frais joueurs'!E$1,0),"")</f>
        <v/>
      </c>
      <c r="F69" s="9" t="str">
        <f>IFERROR(VLOOKUP(A69,'2024-2025'!#REF!,'Frais joueurs'!F$1,0),"")</f>
        <v/>
      </c>
      <c r="G69" s="9" t="str">
        <f>IFERROR(VLOOKUP(A69,'2024-2025'!#REF!,'Frais joueurs'!G$1,0),"")</f>
        <v/>
      </c>
      <c r="H69" s="9" t="str">
        <f>IFERROR(VLOOKUP(A69,'2024-2025'!#REF!,'Frais joueurs'!H$1,0),"")</f>
        <v/>
      </c>
      <c r="I69" s="10" t="str">
        <f>IFERROR(VLOOKUP(A69,'2024-2025'!#REF!,'Frais joueurs'!I$1,0),"")</f>
        <v/>
      </c>
      <c r="K69" s="1" t="str">
        <f t="shared" si="36"/>
        <v>José R6</v>
      </c>
      <c r="L69" s="22" t="str">
        <f>IFERROR(VLOOKUP(K69,'2024-2025'!#REF!,'Frais joueurs'!L$1,0),"")</f>
        <v/>
      </c>
      <c r="M69" s="15" t="str">
        <f>IFERROR(VLOOKUP(K69,'2024-2025'!#REF!,'Frais joueurs'!M$1,0),"")</f>
        <v/>
      </c>
      <c r="N69" s="16" t="str">
        <f>IFERROR(VLOOKUP(K69,'2024-2025'!#REF!,'Frais joueurs'!N$1,0),"")</f>
        <v/>
      </c>
      <c r="O69" s="16" t="str">
        <f>IFERROR(VLOOKUP(K69,'2024-2025'!#REF!,'Frais joueurs'!O$1,0),"")</f>
        <v/>
      </c>
      <c r="P69" s="9" t="str">
        <f>IFERROR(VLOOKUP(K69,'2024-2025'!#REF!,'Frais joueurs'!P$1,0),"")</f>
        <v/>
      </c>
      <c r="Q69" s="9" t="str">
        <f>IFERROR(VLOOKUP(K69,'2024-2025'!#REF!,'Frais joueurs'!Q$1,0),"")</f>
        <v/>
      </c>
      <c r="R69" s="9" t="str">
        <f>IFERROR(VLOOKUP(K69,'2024-2025'!#REF!,'Frais joueurs'!R$1,0),"")</f>
        <v/>
      </c>
      <c r="S69" s="10" t="str">
        <f>IFERROR(VLOOKUP(K69,'2024-2025'!#REF!,'Frais joueurs'!S$1,0),"")</f>
        <v/>
      </c>
      <c r="U69" s="1" t="str">
        <f t="shared" si="37"/>
        <v>Mehmet6</v>
      </c>
      <c r="V69" s="22" t="str">
        <f>IFERROR(VLOOKUP(U69,'2024-2025'!#REF!,'Frais joueurs'!V$1,0),"")</f>
        <v/>
      </c>
      <c r="W69" s="15" t="str">
        <f>IFERROR(VLOOKUP(U69,'2024-2025'!#REF!,'Frais joueurs'!W$1,0),"")</f>
        <v/>
      </c>
      <c r="X69" s="16" t="str">
        <f>IFERROR(VLOOKUP(U69,'2024-2025'!#REF!,'Frais joueurs'!X$1,0),"")</f>
        <v/>
      </c>
      <c r="Y69" s="16" t="str">
        <f>IFERROR(VLOOKUP(U69,'2024-2025'!#REF!,'Frais joueurs'!Y$1,0),"")</f>
        <v/>
      </c>
      <c r="Z69" s="9" t="str">
        <f>IFERROR(VLOOKUP(U69,'2024-2025'!#REF!,'Frais joueurs'!Z$1,0),"")</f>
        <v/>
      </c>
      <c r="AA69" s="9" t="str">
        <f>IFERROR(VLOOKUP(U69,'2024-2025'!#REF!,'Frais joueurs'!AA$1,0),"")</f>
        <v/>
      </c>
      <c r="AB69" s="9" t="str">
        <f>IFERROR(VLOOKUP(U69,'2024-2025'!#REF!,'Frais joueurs'!AB$1,0),"")</f>
        <v/>
      </c>
      <c r="AC69" s="10" t="str">
        <f>IFERROR(VLOOKUP(U69,'2024-2025'!#REF!,'Frais joueurs'!AC$1,0),"")</f>
        <v/>
      </c>
      <c r="AE69" s="1" t="str">
        <f t="shared" si="38"/>
        <v>Nicolas6</v>
      </c>
      <c r="AF69" s="22" t="str">
        <f>IFERROR(VLOOKUP(AE69,'2024-2025'!#REF!,'Frais joueurs'!AF$1,0),"")</f>
        <v/>
      </c>
      <c r="AG69" s="15" t="str">
        <f>IFERROR(VLOOKUP(AE69,'2024-2025'!#REF!,'Frais joueurs'!AG$1,0),"")</f>
        <v/>
      </c>
      <c r="AH69" s="16" t="str">
        <f>IFERROR(VLOOKUP(AE69,'2024-2025'!#REF!,'Frais joueurs'!AH$1,0),"")</f>
        <v/>
      </c>
      <c r="AI69" s="16" t="str">
        <f>IFERROR(VLOOKUP(AE69,'2024-2025'!#REF!,'Frais joueurs'!AI$1,0),"")</f>
        <v/>
      </c>
      <c r="AJ69" s="9" t="str">
        <f>IFERROR(VLOOKUP(AE69,'2024-2025'!#REF!,'Frais joueurs'!AJ$1,0),"")</f>
        <v/>
      </c>
      <c r="AK69" s="9" t="str">
        <f>IFERROR(VLOOKUP(AE69,'2024-2025'!#REF!,'Frais joueurs'!AK$1,0),"")</f>
        <v/>
      </c>
      <c r="AL69" s="9" t="str">
        <f>IFERROR(VLOOKUP(AE69,'2024-2025'!#REF!,'Frais joueurs'!AL$1,0),"")</f>
        <v/>
      </c>
      <c r="AM69" s="10" t="str">
        <f>IFERROR(VLOOKUP(AE69,'2024-2025'!#REF!,'Frais joueurs'!AM$1,0),"")</f>
        <v/>
      </c>
      <c r="AO69" s="1" t="str">
        <f t="shared" si="39"/>
        <v>Walter6</v>
      </c>
      <c r="AP69" s="22" t="str">
        <f>IFERROR(VLOOKUP(AO69,'2024-2025'!#REF!,'Frais joueurs'!AP$1,0),"")</f>
        <v/>
      </c>
      <c r="AQ69" s="15" t="str">
        <f>IFERROR(VLOOKUP(AO69,'2024-2025'!#REF!,'Frais joueurs'!AQ$1,0),"")</f>
        <v/>
      </c>
      <c r="AR69" s="16" t="str">
        <f>IFERROR(VLOOKUP(AO69,'2024-2025'!#REF!,'Frais joueurs'!AR$1,0),"")</f>
        <v/>
      </c>
      <c r="AS69" s="16" t="str">
        <f>IFERROR(VLOOKUP(AO69,'2024-2025'!#REF!,'Frais joueurs'!AS$1,0),"")</f>
        <v/>
      </c>
      <c r="AT69" s="9" t="str">
        <f>IFERROR(VLOOKUP(AO69,'2024-2025'!#REF!,'Frais joueurs'!AT$1,0),"")</f>
        <v/>
      </c>
      <c r="AU69" s="9" t="str">
        <f>IFERROR(VLOOKUP(AO69,'2024-2025'!#REF!,'Frais joueurs'!AU$1,0),"")</f>
        <v/>
      </c>
      <c r="AV69" s="9" t="str">
        <f>IFERROR(VLOOKUP(AO69,'2024-2025'!#REF!,'Frais joueurs'!AV$1,0),"")</f>
        <v/>
      </c>
      <c r="AW69" s="10" t="str">
        <f>IFERROR(VLOOKUP(AO69,'2024-2025'!#REF!,'Frais joueurs'!AW$1,0),"")</f>
        <v/>
      </c>
      <c r="AY69" s="1" t="str">
        <f t="shared" si="40"/>
        <v/>
      </c>
      <c r="AZ69" s="22" t="str">
        <f>IFERROR(VLOOKUP(AY69,'2024-2025'!#REF!,'Frais joueurs'!AZ$1,0),"")</f>
        <v/>
      </c>
      <c r="BA69" s="15" t="str">
        <f>IFERROR(VLOOKUP(AY69,'2024-2025'!#REF!,'Frais joueurs'!BA$1,0),"")</f>
        <v/>
      </c>
      <c r="BB69" s="16" t="str">
        <f>IFERROR(VLOOKUP(AY69,'2024-2025'!#REF!,'Frais joueurs'!BB$1,0),"")</f>
        <v/>
      </c>
      <c r="BC69" s="16" t="str">
        <f>IFERROR(VLOOKUP(AY69,'2024-2025'!#REF!,'Frais joueurs'!BC$1,0),"")</f>
        <v/>
      </c>
      <c r="BD69" s="9" t="str">
        <f>IFERROR(VLOOKUP(AY69,'2024-2025'!#REF!,'Frais joueurs'!BD$1,0),"")</f>
        <v/>
      </c>
      <c r="BE69" s="9" t="str">
        <f>IFERROR(VLOOKUP(AY69,'2024-2025'!#REF!,'Frais joueurs'!BE$1,0),"")</f>
        <v/>
      </c>
      <c r="BF69" s="9" t="str">
        <f>IFERROR(VLOOKUP(AY69,'2024-2025'!#REF!,'Frais joueurs'!BF$1,0),"")</f>
        <v/>
      </c>
      <c r="BG69" s="10" t="str">
        <f>IFERROR(VLOOKUP(AY69,'2024-2025'!#REF!,'Frais joueurs'!BG$1,0),"")</f>
        <v/>
      </c>
      <c r="BI69" s="1" t="str">
        <f t="shared" si="41"/>
        <v/>
      </c>
      <c r="BJ69" s="22" t="str">
        <f>IFERROR(VLOOKUP(BI69,'2024-2025'!#REF!,'Frais joueurs'!BJ$1,0),"")</f>
        <v/>
      </c>
      <c r="BK69" s="15" t="str">
        <f>IFERROR(VLOOKUP(BI69,'2024-2025'!#REF!,'Frais joueurs'!BK$1,0),"")</f>
        <v/>
      </c>
      <c r="BL69" s="16" t="str">
        <f>IFERROR(VLOOKUP(BI69,'2024-2025'!#REF!,'Frais joueurs'!BL$1,0),"")</f>
        <v/>
      </c>
      <c r="BM69" s="16" t="str">
        <f>IFERROR(VLOOKUP(BI69,'2024-2025'!#REF!,'Frais joueurs'!BM$1,0),"")</f>
        <v/>
      </c>
      <c r="BN69" s="9" t="str">
        <f>IFERROR(VLOOKUP(BI69,'2024-2025'!#REF!,'Frais joueurs'!BN$1,0),"")</f>
        <v/>
      </c>
      <c r="BO69" s="9" t="str">
        <f>IFERROR(VLOOKUP(BI69,'2024-2025'!#REF!,'Frais joueurs'!BO$1,0),"")</f>
        <v/>
      </c>
      <c r="BP69" s="9" t="str">
        <f>IFERROR(VLOOKUP(BI69,'2024-2025'!#REF!,'Frais joueurs'!BP$1,0),"")</f>
        <v/>
      </c>
      <c r="BQ69" s="10" t="str">
        <f>IFERROR(VLOOKUP(BI69,'2024-2025'!#REF!,'Frais joueurs'!BQ$1,0),"")</f>
        <v/>
      </c>
    </row>
    <row r="70" spans="1:69" ht="16.5" hidden="1" customHeight="1" x14ac:dyDescent="0.25">
      <c r="A70" s="1" t="str">
        <f t="shared" si="35"/>
        <v>François7</v>
      </c>
      <c r="B70" s="22" t="str">
        <f>IFERROR(VLOOKUP(A70,'2024-2025'!#REF!,'Frais joueurs'!B$1,0),"")</f>
        <v/>
      </c>
      <c r="C70" s="15" t="str">
        <f>IFERROR(VLOOKUP(A70,'2024-2025'!#REF!,'Frais joueurs'!C$1,0),"")</f>
        <v/>
      </c>
      <c r="D70" s="16" t="str">
        <f>IFERROR(VLOOKUP(A70,'2024-2025'!#REF!,'Frais joueurs'!D$1,0),"")</f>
        <v/>
      </c>
      <c r="E70" s="16" t="str">
        <f>IFERROR(VLOOKUP(A70,'2024-2025'!#REF!,'Frais joueurs'!E$1,0),"")</f>
        <v/>
      </c>
      <c r="F70" s="9" t="str">
        <f>IFERROR(VLOOKUP(A70,'2024-2025'!#REF!,'Frais joueurs'!F$1,0),"")</f>
        <v/>
      </c>
      <c r="G70" s="9" t="str">
        <f>IFERROR(VLOOKUP(A70,'2024-2025'!#REF!,'Frais joueurs'!G$1,0),"")</f>
        <v/>
      </c>
      <c r="H70" s="9" t="str">
        <f>IFERROR(VLOOKUP(A70,'2024-2025'!#REF!,'Frais joueurs'!H$1,0),"")</f>
        <v/>
      </c>
      <c r="I70" s="10" t="str">
        <f>IFERROR(VLOOKUP(A70,'2024-2025'!#REF!,'Frais joueurs'!I$1,0),"")</f>
        <v/>
      </c>
      <c r="K70" s="1" t="str">
        <f t="shared" si="36"/>
        <v>José R7</v>
      </c>
      <c r="L70" s="22" t="str">
        <f>IFERROR(VLOOKUP(K70,'2024-2025'!#REF!,'Frais joueurs'!L$1,0),"")</f>
        <v/>
      </c>
      <c r="M70" s="15" t="str">
        <f>IFERROR(VLOOKUP(K70,'2024-2025'!#REF!,'Frais joueurs'!M$1,0),"")</f>
        <v/>
      </c>
      <c r="N70" s="16" t="str">
        <f>IFERROR(VLOOKUP(K70,'2024-2025'!#REF!,'Frais joueurs'!N$1,0),"")</f>
        <v/>
      </c>
      <c r="O70" s="16" t="str">
        <f>IFERROR(VLOOKUP(K70,'2024-2025'!#REF!,'Frais joueurs'!O$1,0),"")</f>
        <v/>
      </c>
      <c r="P70" s="9" t="str">
        <f>IFERROR(VLOOKUP(K70,'2024-2025'!#REF!,'Frais joueurs'!P$1,0),"")</f>
        <v/>
      </c>
      <c r="Q70" s="9" t="str">
        <f>IFERROR(VLOOKUP(K70,'2024-2025'!#REF!,'Frais joueurs'!Q$1,0),"")</f>
        <v/>
      </c>
      <c r="R70" s="9" t="str">
        <f>IFERROR(VLOOKUP(K70,'2024-2025'!#REF!,'Frais joueurs'!R$1,0),"")</f>
        <v/>
      </c>
      <c r="S70" s="10" t="str">
        <f>IFERROR(VLOOKUP(K70,'2024-2025'!#REF!,'Frais joueurs'!S$1,0),"")</f>
        <v/>
      </c>
      <c r="U70" s="1" t="str">
        <f t="shared" si="37"/>
        <v>Mehmet7</v>
      </c>
      <c r="V70" s="22" t="str">
        <f>IFERROR(VLOOKUP(U70,'2024-2025'!#REF!,'Frais joueurs'!V$1,0),"")</f>
        <v/>
      </c>
      <c r="W70" s="15" t="str">
        <f>IFERROR(VLOOKUP(U70,'2024-2025'!#REF!,'Frais joueurs'!W$1,0),"")</f>
        <v/>
      </c>
      <c r="X70" s="16" t="str">
        <f>IFERROR(VLOOKUP(U70,'2024-2025'!#REF!,'Frais joueurs'!X$1,0),"")</f>
        <v/>
      </c>
      <c r="Y70" s="16" t="str">
        <f>IFERROR(VLOOKUP(U70,'2024-2025'!#REF!,'Frais joueurs'!Y$1,0),"")</f>
        <v/>
      </c>
      <c r="Z70" s="9" t="str">
        <f>IFERROR(VLOOKUP(U70,'2024-2025'!#REF!,'Frais joueurs'!Z$1,0),"")</f>
        <v/>
      </c>
      <c r="AA70" s="9" t="str">
        <f>IFERROR(VLOOKUP(U70,'2024-2025'!#REF!,'Frais joueurs'!AA$1,0),"")</f>
        <v/>
      </c>
      <c r="AB70" s="9" t="str">
        <f>IFERROR(VLOOKUP(U70,'2024-2025'!#REF!,'Frais joueurs'!AB$1,0),"")</f>
        <v/>
      </c>
      <c r="AC70" s="10" t="str">
        <f>IFERROR(VLOOKUP(U70,'2024-2025'!#REF!,'Frais joueurs'!AC$1,0),"")</f>
        <v/>
      </c>
      <c r="AE70" s="1" t="str">
        <f t="shared" si="38"/>
        <v>Nicolas7</v>
      </c>
      <c r="AF70" s="22" t="str">
        <f>IFERROR(VLOOKUP(AE70,'2024-2025'!#REF!,'Frais joueurs'!AF$1,0),"")</f>
        <v/>
      </c>
      <c r="AG70" s="15" t="str">
        <f>IFERROR(VLOOKUP(AE70,'2024-2025'!#REF!,'Frais joueurs'!AG$1,0),"")</f>
        <v/>
      </c>
      <c r="AH70" s="16" t="str">
        <f>IFERROR(VLOOKUP(AE70,'2024-2025'!#REF!,'Frais joueurs'!AH$1,0),"")</f>
        <v/>
      </c>
      <c r="AI70" s="16" t="str">
        <f>IFERROR(VLOOKUP(AE70,'2024-2025'!#REF!,'Frais joueurs'!AI$1,0),"")</f>
        <v/>
      </c>
      <c r="AJ70" s="9" t="str">
        <f>IFERROR(VLOOKUP(AE70,'2024-2025'!#REF!,'Frais joueurs'!AJ$1,0),"")</f>
        <v/>
      </c>
      <c r="AK70" s="9" t="str">
        <f>IFERROR(VLOOKUP(AE70,'2024-2025'!#REF!,'Frais joueurs'!AK$1,0),"")</f>
        <v/>
      </c>
      <c r="AL70" s="9" t="str">
        <f>IFERROR(VLOOKUP(AE70,'2024-2025'!#REF!,'Frais joueurs'!AL$1,0),"")</f>
        <v/>
      </c>
      <c r="AM70" s="10" t="str">
        <f>IFERROR(VLOOKUP(AE70,'2024-2025'!#REF!,'Frais joueurs'!AM$1,0),"")</f>
        <v/>
      </c>
      <c r="AO70" s="1" t="str">
        <f t="shared" si="39"/>
        <v>Walter7</v>
      </c>
      <c r="AP70" s="22" t="str">
        <f>IFERROR(VLOOKUP(AO70,'2024-2025'!#REF!,'Frais joueurs'!AP$1,0),"")</f>
        <v/>
      </c>
      <c r="AQ70" s="15" t="str">
        <f>IFERROR(VLOOKUP(AO70,'2024-2025'!#REF!,'Frais joueurs'!AQ$1,0),"")</f>
        <v/>
      </c>
      <c r="AR70" s="16" t="str">
        <f>IFERROR(VLOOKUP(AO70,'2024-2025'!#REF!,'Frais joueurs'!AR$1,0),"")</f>
        <v/>
      </c>
      <c r="AS70" s="16" t="str">
        <f>IFERROR(VLOOKUP(AO70,'2024-2025'!#REF!,'Frais joueurs'!AS$1,0),"")</f>
        <v/>
      </c>
      <c r="AT70" s="9" t="str">
        <f>IFERROR(VLOOKUP(AO70,'2024-2025'!#REF!,'Frais joueurs'!AT$1,0),"")</f>
        <v/>
      </c>
      <c r="AU70" s="9" t="str">
        <f>IFERROR(VLOOKUP(AO70,'2024-2025'!#REF!,'Frais joueurs'!AU$1,0),"")</f>
        <v/>
      </c>
      <c r="AV70" s="9" t="str">
        <f>IFERROR(VLOOKUP(AO70,'2024-2025'!#REF!,'Frais joueurs'!AV$1,0),"")</f>
        <v/>
      </c>
      <c r="AW70" s="10" t="str">
        <f>IFERROR(VLOOKUP(AO70,'2024-2025'!#REF!,'Frais joueurs'!AW$1,0),"")</f>
        <v/>
      </c>
      <c r="AY70" s="1" t="str">
        <f t="shared" si="40"/>
        <v/>
      </c>
      <c r="AZ70" s="22" t="str">
        <f>IFERROR(VLOOKUP(AY70,'2024-2025'!#REF!,'Frais joueurs'!AZ$1,0),"")</f>
        <v/>
      </c>
      <c r="BA70" s="15" t="str">
        <f>IFERROR(VLOOKUP(AY70,'2024-2025'!#REF!,'Frais joueurs'!BA$1,0),"")</f>
        <v/>
      </c>
      <c r="BB70" s="16" t="str">
        <f>IFERROR(VLOOKUP(AY70,'2024-2025'!#REF!,'Frais joueurs'!BB$1,0),"")</f>
        <v/>
      </c>
      <c r="BC70" s="16" t="str">
        <f>IFERROR(VLOOKUP(AY70,'2024-2025'!#REF!,'Frais joueurs'!BC$1,0),"")</f>
        <v/>
      </c>
      <c r="BD70" s="9" t="str">
        <f>IFERROR(VLOOKUP(AY70,'2024-2025'!#REF!,'Frais joueurs'!BD$1,0),"")</f>
        <v/>
      </c>
      <c r="BE70" s="9" t="str">
        <f>IFERROR(VLOOKUP(AY70,'2024-2025'!#REF!,'Frais joueurs'!BE$1,0),"")</f>
        <v/>
      </c>
      <c r="BF70" s="9" t="str">
        <f>IFERROR(VLOOKUP(AY70,'2024-2025'!#REF!,'Frais joueurs'!BF$1,0),"")</f>
        <v/>
      </c>
      <c r="BG70" s="10" t="str">
        <f>IFERROR(VLOOKUP(AY70,'2024-2025'!#REF!,'Frais joueurs'!BG$1,0),"")</f>
        <v/>
      </c>
      <c r="BI70" s="1" t="str">
        <f t="shared" si="41"/>
        <v/>
      </c>
      <c r="BJ70" s="22" t="str">
        <f>IFERROR(VLOOKUP(BI70,'2024-2025'!#REF!,'Frais joueurs'!BJ$1,0),"")</f>
        <v/>
      </c>
      <c r="BK70" s="15" t="str">
        <f>IFERROR(VLOOKUP(BI70,'2024-2025'!#REF!,'Frais joueurs'!BK$1,0),"")</f>
        <v/>
      </c>
      <c r="BL70" s="16" t="str">
        <f>IFERROR(VLOOKUP(BI70,'2024-2025'!#REF!,'Frais joueurs'!BL$1,0),"")</f>
        <v/>
      </c>
      <c r="BM70" s="16" t="str">
        <f>IFERROR(VLOOKUP(BI70,'2024-2025'!#REF!,'Frais joueurs'!BM$1,0),"")</f>
        <v/>
      </c>
      <c r="BN70" s="9" t="str">
        <f>IFERROR(VLOOKUP(BI70,'2024-2025'!#REF!,'Frais joueurs'!BN$1,0),"")</f>
        <v/>
      </c>
      <c r="BO70" s="9" t="str">
        <f>IFERROR(VLOOKUP(BI70,'2024-2025'!#REF!,'Frais joueurs'!BO$1,0),"")</f>
        <v/>
      </c>
      <c r="BP70" s="9" t="str">
        <f>IFERROR(VLOOKUP(BI70,'2024-2025'!#REF!,'Frais joueurs'!BP$1,0),"")</f>
        <v/>
      </c>
      <c r="BQ70" s="10" t="str">
        <f>IFERROR(VLOOKUP(BI70,'2024-2025'!#REF!,'Frais joueurs'!BQ$1,0),"")</f>
        <v/>
      </c>
    </row>
    <row r="71" spans="1:69" ht="16.5" hidden="1" customHeight="1" x14ac:dyDescent="0.25">
      <c r="A71" s="1" t="str">
        <f t="shared" si="35"/>
        <v>François8</v>
      </c>
      <c r="B71" s="22" t="str">
        <f>IFERROR(VLOOKUP(A71,'2024-2025'!#REF!,'Frais joueurs'!B$1,0),"")</f>
        <v/>
      </c>
      <c r="C71" s="15" t="str">
        <f>IFERROR(VLOOKUP(A71,'2024-2025'!#REF!,'Frais joueurs'!C$1,0),"")</f>
        <v/>
      </c>
      <c r="D71" s="16" t="str">
        <f>IFERROR(VLOOKUP(A71,'2024-2025'!#REF!,'Frais joueurs'!D$1,0),"")</f>
        <v/>
      </c>
      <c r="E71" s="16" t="str">
        <f>IFERROR(VLOOKUP(A71,'2024-2025'!#REF!,'Frais joueurs'!E$1,0),"")</f>
        <v/>
      </c>
      <c r="F71" s="9" t="str">
        <f>IFERROR(VLOOKUP(A71,'2024-2025'!#REF!,'Frais joueurs'!F$1,0),"")</f>
        <v/>
      </c>
      <c r="G71" s="9" t="str">
        <f>IFERROR(VLOOKUP(A71,'2024-2025'!#REF!,'Frais joueurs'!G$1,0),"")</f>
        <v/>
      </c>
      <c r="H71" s="9" t="str">
        <f>IFERROR(VLOOKUP(A71,'2024-2025'!#REF!,'Frais joueurs'!H$1,0),"")</f>
        <v/>
      </c>
      <c r="I71" s="10" t="str">
        <f>IFERROR(VLOOKUP(A71,'2024-2025'!#REF!,'Frais joueurs'!I$1,0),"")</f>
        <v/>
      </c>
      <c r="K71" s="1" t="str">
        <f t="shared" si="36"/>
        <v>José R8</v>
      </c>
      <c r="L71" s="22" t="str">
        <f>IFERROR(VLOOKUP(K71,'2024-2025'!#REF!,'Frais joueurs'!L$1,0),"")</f>
        <v/>
      </c>
      <c r="M71" s="15" t="str">
        <f>IFERROR(VLOOKUP(K71,'2024-2025'!#REF!,'Frais joueurs'!M$1,0),"")</f>
        <v/>
      </c>
      <c r="N71" s="16" t="str">
        <f>IFERROR(VLOOKUP(K71,'2024-2025'!#REF!,'Frais joueurs'!N$1,0),"")</f>
        <v/>
      </c>
      <c r="O71" s="16" t="str">
        <f>IFERROR(VLOOKUP(K71,'2024-2025'!#REF!,'Frais joueurs'!O$1,0),"")</f>
        <v/>
      </c>
      <c r="P71" s="9" t="str">
        <f>IFERROR(VLOOKUP(K71,'2024-2025'!#REF!,'Frais joueurs'!P$1,0),"")</f>
        <v/>
      </c>
      <c r="Q71" s="9" t="str">
        <f>IFERROR(VLOOKUP(K71,'2024-2025'!#REF!,'Frais joueurs'!Q$1,0),"")</f>
        <v/>
      </c>
      <c r="R71" s="9" t="str">
        <f>IFERROR(VLOOKUP(K71,'2024-2025'!#REF!,'Frais joueurs'!R$1,0),"")</f>
        <v/>
      </c>
      <c r="S71" s="10" t="str">
        <f>IFERROR(VLOOKUP(K71,'2024-2025'!#REF!,'Frais joueurs'!S$1,0),"")</f>
        <v/>
      </c>
      <c r="U71" s="1" t="str">
        <f t="shared" si="37"/>
        <v>Mehmet8</v>
      </c>
      <c r="V71" s="22" t="str">
        <f>IFERROR(VLOOKUP(U71,'2024-2025'!#REF!,'Frais joueurs'!V$1,0),"")</f>
        <v/>
      </c>
      <c r="W71" s="15" t="str">
        <f>IFERROR(VLOOKUP(U71,'2024-2025'!#REF!,'Frais joueurs'!W$1,0),"")</f>
        <v/>
      </c>
      <c r="X71" s="16" t="str">
        <f>IFERROR(VLOOKUP(U71,'2024-2025'!#REF!,'Frais joueurs'!X$1,0),"")</f>
        <v/>
      </c>
      <c r="Y71" s="16" t="str">
        <f>IFERROR(VLOOKUP(U71,'2024-2025'!#REF!,'Frais joueurs'!Y$1,0),"")</f>
        <v/>
      </c>
      <c r="Z71" s="9" t="str">
        <f>IFERROR(VLOOKUP(U71,'2024-2025'!#REF!,'Frais joueurs'!Z$1,0),"")</f>
        <v/>
      </c>
      <c r="AA71" s="9" t="str">
        <f>IFERROR(VLOOKUP(U71,'2024-2025'!#REF!,'Frais joueurs'!AA$1,0),"")</f>
        <v/>
      </c>
      <c r="AB71" s="9" t="str">
        <f>IFERROR(VLOOKUP(U71,'2024-2025'!#REF!,'Frais joueurs'!AB$1,0),"")</f>
        <v/>
      </c>
      <c r="AC71" s="10" t="str">
        <f>IFERROR(VLOOKUP(U71,'2024-2025'!#REF!,'Frais joueurs'!AC$1,0),"")</f>
        <v/>
      </c>
      <c r="AE71" s="1" t="str">
        <f t="shared" si="38"/>
        <v>Nicolas8</v>
      </c>
      <c r="AF71" s="22" t="str">
        <f>IFERROR(VLOOKUP(AE71,'2024-2025'!#REF!,'Frais joueurs'!AF$1,0),"")</f>
        <v/>
      </c>
      <c r="AG71" s="15" t="str">
        <f>IFERROR(VLOOKUP(AE71,'2024-2025'!#REF!,'Frais joueurs'!AG$1,0),"")</f>
        <v/>
      </c>
      <c r="AH71" s="16" t="str">
        <f>IFERROR(VLOOKUP(AE71,'2024-2025'!#REF!,'Frais joueurs'!AH$1,0),"")</f>
        <v/>
      </c>
      <c r="AI71" s="16" t="str">
        <f>IFERROR(VLOOKUP(AE71,'2024-2025'!#REF!,'Frais joueurs'!AI$1,0),"")</f>
        <v/>
      </c>
      <c r="AJ71" s="9" t="str">
        <f>IFERROR(VLOOKUP(AE71,'2024-2025'!#REF!,'Frais joueurs'!AJ$1,0),"")</f>
        <v/>
      </c>
      <c r="AK71" s="9" t="str">
        <f>IFERROR(VLOOKUP(AE71,'2024-2025'!#REF!,'Frais joueurs'!AK$1,0),"")</f>
        <v/>
      </c>
      <c r="AL71" s="9" t="str">
        <f>IFERROR(VLOOKUP(AE71,'2024-2025'!#REF!,'Frais joueurs'!AL$1,0),"")</f>
        <v/>
      </c>
      <c r="AM71" s="10" t="str">
        <f>IFERROR(VLOOKUP(AE71,'2024-2025'!#REF!,'Frais joueurs'!AM$1,0),"")</f>
        <v/>
      </c>
      <c r="AO71" s="1" t="str">
        <f t="shared" si="39"/>
        <v>Walter8</v>
      </c>
      <c r="AP71" s="22" t="str">
        <f>IFERROR(VLOOKUP(AO71,'2024-2025'!#REF!,'Frais joueurs'!AP$1,0),"")</f>
        <v/>
      </c>
      <c r="AQ71" s="15" t="str">
        <f>IFERROR(VLOOKUP(AO71,'2024-2025'!#REF!,'Frais joueurs'!AQ$1,0),"")</f>
        <v/>
      </c>
      <c r="AR71" s="16" t="str">
        <f>IFERROR(VLOOKUP(AO71,'2024-2025'!#REF!,'Frais joueurs'!AR$1,0),"")</f>
        <v/>
      </c>
      <c r="AS71" s="16" t="str">
        <f>IFERROR(VLOOKUP(AO71,'2024-2025'!#REF!,'Frais joueurs'!AS$1,0),"")</f>
        <v/>
      </c>
      <c r="AT71" s="9" t="str">
        <f>IFERROR(VLOOKUP(AO71,'2024-2025'!#REF!,'Frais joueurs'!AT$1,0),"")</f>
        <v/>
      </c>
      <c r="AU71" s="9" t="str">
        <f>IFERROR(VLOOKUP(AO71,'2024-2025'!#REF!,'Frais joueurs'!AU$1,0),"")</f>
        <v/>
      </c>
      <c r="AV71" s="9" t="str">
        <f>IFERROR(VLOOKUP(AO71,'2024-2025'!#REF!,'Frais joueurs'!AV$1,0),"")</f>
        <v/>
      </c>
      <c r="AW71" s="10" t="str">
        <f>IFERROR(VLOOKUP(AO71,'2024-2025'!#REF!,'Frais joueurs'!AW$1,0),"")</f>
        <v/>
      </c>
      <c r="AY71" s="1" t="str">
        <f t="shared" si="40"/>
        <v/>
      </c>
      <c r="AZ71" s="22" t="str">
        <f>IFERROR(VLOOKUP(AY71,'2024-2025'!#REF!,'Frais joueurs'!AZ$1,0),"")</f>
        <v/>
      </c>
      <c r="BA71" s="15" t="str">
        <f>IFERROR(VLOOKUP(AY71,'2024-2025'!#REF!,'Frais joueurs'!BA$1,0),"")</f>
        <v/>
      </c>
      <c r="BB71" s="16" t="str">
        <f>IFERROR(VLOOKUP(AY71,'2024-2025'!#REF!,'Frais joueurs'!BB$1,0),"")</f>
        <v/>
      </c>
      <c r="BC71" s="16" t="str">
        <f>IFERROR(VLOOKUP(AY71,'2024-2025'!#REF!,'Frais joueurs'!BC$1,0),"")</f>
        <v/>
      </c>
      <c r="BD71" s="9" t="str">
        <f>IFERROR(VLOOKUP(AY71,'2024-2025'!#REF!,'Frais joueurs'!BD$1,0),"")</f>
        <v/>
      </c>
      <c r="BE71" s="9" t="str">
        <f>IFERROR(VLOOKUP(AY71,'2024-2025'!#REF!,'Frais joueurs'!BE$1,0),"")</f>
        <v/>
      </c>
      <c r="BF71" s="9" t="str">
        <f>IFERROR(VLOOKUP(AY71,'2024-2025'!#REF!,'Frais joueurs'!BF$1,0),"")</f>
        <v/>
      </c>
      <c r="BG71" s="10" t="str">
        <f>IFERROR(VLOOKUP(AY71,'2024-2025'!#REF!,'Frais joueurs'!BG$1,0),"")</f>
        <v/>
      </c>
      <c r="BI71" s="1" t="str">
        <f t="shared" si="41"/>
        <v/>
      </c>
      <c r="BJ71" s="22" t="str">
        <f>IFERROR(VLOOKUP(BI71,'2024-2025'!#REF!,'Frais joueurs'!BJ$1,0),"")</f>
        <v/>
      </c>
      <c r="BK71" s="15" t="str">
        <f>IFERROR(VLOOKUP(BI71,'2024-2025'!#REF!,'Frais joueurs'!BK$1,0),"")</f>
        <v/>
      </c>
      <c r="BL71" s="16" t="str">
        <f>IFERROR(VLOOKUP(BI71,'2024-2025'!#REF!,'Frais joueurs'!BL$1,0),"")</f>
        <v/>
      </c>
      <c r="BM71" s="16" t="str">
        <f>IFERROR(VLOOKUP(BI71,'2024-2025'!#REF!,'Frais joueurs'!BM$1,0),"")</f>
        <v/>
      </c>
      <c r="BN71" s="9" t="str">
        <f>IFERROR(VLOOKUP(BI71,'2024-2025'!#REF!,'Frais joueurs'!BN$1,0),"")</f>
        <v/>
      </c>
      <c r="BO71" s="9" t="str">
        <f>IFERROR(VLOOKUP(BI71,'2024-2025'!#REF!,'Frais joueurs'!BO$1,0),"")</f>
        <v/>
      </c>
      <c r="BP71" s="9" t="str">
        <f>IFERROR(VLOOKUP(BI71,'2024-2025'!#REF!,'Frais joueurs'!BP$1,0),"")</f>
        <v/>
      </c>
      <c r="BQ71" s="10" t="str">
        <f>IFERROR(VLOOKUP(BI71,'2024-2025'!#REF!,'Frais joueurs'!BQ$1,0),"")</f>
        <v/>
      </c>
    </row>
    <row r="72" spans="1:69" ht="16.5" hidden="1" customHeight="1" x14ac:dyDescent="0.25">
      <c r="A72" s="1" t="str">
        <f t="shared" si="35"/>
        <v>François9</v>
      </c>
      <c r="B72" s="22" t="str">
        <f>IFERROR(VLOOKUP(A72,'2024-2025'!#REF!,'Frais joueurs'!B$1,0),"")</f>
        <v/>
      </c>
      <c r="C72" s="15" t="str">
        <f>IFERROR(VLOOKUP(A72,'2024-2025'!#REF!,'Frais joueurs'!C$1,0),"")</f>
        <v/>
      </c>
      <c r="D72" s="16" t="str">
        <f>IFERROR(VLOOKUP(A72,'2024-2025'!#REF!,'Frais joueurs'!D$1,0),"")</f>
        <v/>
      </c>
      <c r="E72" s="16" t="str">
        <f>IFERROR(VLOOKUP(A72,'2024-2025'!#REF!,'Frais joueurs'!E$1,0),"")</f>
        <v/>
      </c>
      <c r="F72" s="9" t="str">
        <f>IFERROR(VLOOKUP(A72,'2024-2025'!#REF!,'Frais joueurs'!F$1,0),"")</f>
        <v/>
      </c>
      <c r="G72" s="9" t="str">
        <f>IFERROR(VLOOKUP(A72,'2024-2025'!#REF!,'Frais joueurs'!G$1,0),"")</f>
        <v/>
      </c>
      <c r="H72" s="9" t="str">
        <f>IFERROR(VLOOKUP(A72,'2024-2025'!#REF!,'Frais joueurs'!H$1,0),"")</f>
        <v/>
      </c>
      <c r="I72" s="10" t="str">
        <f>IFERROR(VLOOKUP(A72,'2024-2025'!#REF!,'Frais joueurs'!I$1,0),"")</f>
        <v/>
      </c>
      <c r="K72" s="1" t="str">
        <f t="shared" si="36"/>
        <v>José R9</v>
      </c>
      <c r="L72" s="22" t="str">
        <f>IFERROR(VLOOKUP(K72,'2024-2025'!#REF!,'Frais joueurs'!L$1,0),"")</f>
        <v/>
      </c>
      <c r="M72" s="15" t="str">
        <f>IFERROR(VLOOKUP(K72,'2024-2025'!#REF!,'Frais joueurs'!M$1,0),"")</f>
        <v/>
      </c>
      <c r="N72" s="16" t="str">
        <f>IFERROR(VLOOKUP(K72,'2024-2025'!#REF!,'Frais joueurs'!N$1,0),"")</f>
        <v/>
      </c>
      <c r="O72" s="16" t="str">
        <f>IFERROR(VLOOKUP(K72,'2024-2025'!#REF!,'Frais joueurs'!O$1,0),"")</f>
        <v/>
      </c>
      <c r="P72" s="9" t="str">
        <f>IFERROR(VLOOKUP(K72,'2024-2025'!#REF!,'Frais joueurs'!P$1,0),"")</f>
        <v/>
      </c>
      <c r="Q72" s="9" t="str">
        <f>IFERROR(VLOOKUP(K72,'2024-2025'!#REF!,'Frais joueurs'!Q$1,0),"")</f>
        <v/>
      </c>
      <c r="R72" s="9" t="str">
        <f>IFERROR(VLOOKUP(K72,'2024-2025'!#REF!,'Frais joueurs'!R$1,0),"")</f>
        <v/>
      </c>
      <c r="S72" s="10" t="str">
        <f>IFERROR(VLOOKUP(K72,'2024-2025'!#REF!,'Frais joueurs'!S$1,0),"")</f>
        <v/>
      </c>
      <c r="U72" s="1" t="str">
        <f t="shared" si="37"/>
        <v>Mehmet9</v>
      </c>
      <c r="V72" s="22" t="str">
        <f>IFERROR(VLOOKUP(U72,'2024-2025'!#REF!,'Frais joueurs'!V$1,0),"")</f>
        <v/>
      </c>
      <c r="W72" s="15" t="str">
        <f>IFERROR(VLOOKUP(U72,'2024-2025'!#REF!,'Frais joueurs'!W$1,0),"")</f>
        <v/>
      </c>
      <c r="X72" s="16" t="str">
        <f>IFERROR(VLOOKUP(U72,'2024-2025'!#REF!,'Frais joueurs'!X$1,0),"")</f>
        <v/>
      </c>
      <c r="Y72" s="16" t="str">
        <f>IFERROR(VLOOKUP(U72,'2024-2025'!#REF!,'Frais joueurs'!Y$1,0),"")</f>
        <v/>
      </c>
      <c r="Z72" s="9" t="str">
        <f>IFERROR(VLOOKUP(U72,'2024-2025'!#REF!,'Frais joueurs'!Z$1,0),"")</f>
        <v/>
      </c>
      <c r="AA72" s="9" t="str">
        <f>IFERROR(VLOOKUP(U72,'2024-2025'!#REF!,'Frais joueurs'!AA$1,0),"")</f>
        <v/>
      </c>
      <c r="AB72" s="9" t="str">
        <f>IFERROR(VLOOKUP(U72,'2024-2025'!#REF!,'Frais joueurs'!AB$1,0),"")</f>
        <v/>
      </c>
      <c r="AC72" s="10" t="str">
        <f>IFERROR(VLOOKUP(U72,'2024-2025'!#REF!,'Frais joueurs'!AC$1,0),"")</f>
        <v/>
      </c>
      <c r="AE72" s="1" t="str">
        <f t="shared" si="38"/>
        <v>Nicolas9</v>
      </c>
      <c r="AF72" s="22" t="str">
        <f>IFERROR(VLOOKUP(AE72,'2024-2025'!#REF!,'Frais joueurs'!AF$1,0),"")</f>
        <v/>
      </c>
      <c r="AG72" s="15" t="str">
        <f>IFERROR(VLOOKUP(AE72,'2024-2025'!#REF!,'Frais joueurs'!AG$1,0),"")</f>
        <v/>
      </c>
      <c r="AH72" s="16" t="str">
        <f>IFERROR(VLOOKUP(AE72,'2024-2025'!#REF!,'Frais joueurs'!AH$1,0),"")</f>
        <v/>
      </c>
      <c r="AI72" s="16" t="str">
        <f>IFERROR(VLOOKUP(AE72,'2024-2025'!#REF!,'Frais joueurs'!AI$1,0),"")</f>
        <v/>
      </c>
      <c r="AJ72" s="9" t="str">
        <f>IFERROR(VLOOKUP(AE72,'2024-2025'!#REF!,'Frais joueurs'!AJ$1,0),"")</f>
        <v/>
      </c>
      <c r="AK72" s="9" t="str">
        <f>IFERROR(VLOOKUP(AE72,'2024-2025'!#REF!,'Frais joueurs'!AK$1,0),"")</f>
        <v/>
      </c>
      <c r="AL72" s="9" t="str">
        <f>IFERROR(VLOOKUP(AE72,'2024-2025'!#REF!,'Frais joueurs'!AL$1,0),"")</f>
        <v/>
      </c>
      <c r="AM72" s="10" t="str">
        <f>IFERROR(VLOOKUP(AE72,'2024-2025'!#REF!,'Frais joueurs'!AM$1,0),"")</f>
        <v/>
      </c>
      <c r="AO72" s="1" t="str">
        <f t="shared" si="39"/>
        <v>Walter9</v>
      </c>
      <c r="AP72" s="22" t="str">
        <f>IFERROR(VLOOKUP(AO72,'2024-2025'!#REF!,'Frais joueurs'!AP$1,0),"")</f>
        <v/>
      </c>
      <c r="AQ72" s="15" t="str">
        <f>IFERROR(VLOOKUP(AO72,'2024-2025'!#REF!,'Frais joueurs'!AQ$1,0),"")</f>
        <v/>
      </c>
      <c r="AR72" s="16" t="str">
        <f>IFERROR(VLOOKUP(AO72,'2024-2025'!#REF!,'Frais joueurs'!AR$1,0),"")</f>
        <v/>
      </c>
      <c r="AS72" s="16" t="str">
        <f>IFERROR(VLOOKUP(AO72,'2024-2025'!#REF!,'Frais joueurs'!AS$1,0),"")</f>
        <v/>
      </c>
      <c r="AT72" s="9" t="str">
        <f>IFERROR(VLOOKUP(AO72,'2024-2025'!#REF!,'Frais joueurs'!AT$1,0),"")</f>
        <v/>
      </c>
      <c r="AU72" s="9" t="str">
        <f>IFERROR(VLOOKUP(AO72,'2024-2025'!#REF!,'Frais joueurs'!AU$1,0),"")</f>
        <v/>
      </c>
      <c r="AV72" s="9" t="str">
        <f>IFERROR(VLOOKUP(AO72,'2024-2025'!#REF!,'Frais joueurs'!AV$1,0),"")</f>
        <v/>
      </c>
      <c r="AW72" s="10" t="str">
        <f>IFERROR(VLOOKUP(AO72,'2024-2025'!#REF!,'Frais joueurs'!AW$1,0),"")</f>
        <v/>
      </c>
      <c r="AY72" s="1" t="str">
        <f t="shared" si="40"/>
        <v/>
      </c>
      <c r="AZ72" s="22" t="str">
        <f>IFERROR(VLOOKUP(AY72,'2024-2025'!#REF!,'Frais joueurs'!AZ$1,0),"")</f>
        <v/>
      </c>
      <c r="BA72" s="15" t="str">
        <f>IFERROR(VLOOKUP(AY72,'2024-2025'!#REF!,'Frais joueurs'!BA$1,0),"")</f>
        <v/>
      </c>
      <c r="BB72" s="16" t="str">
        <f>IFERROR(VLOOKUP(AY72,'2024-2025'!#REF!,'Frais joueurs'!BB$1,0),"")</f>
        <v/>
      </c>
      <c r="BC72" s="16" t="str">
        <f>IFERROR(VLOOKUP(AY72,'2024-2025'!#REF!,'Frais joueurs'!BC$1,0),"")</f>
        <v/>
      </c>
      <c r="BD72" s="9" t="str">
        <f>IFERROR(VLOOKUP(AY72,'2024-2025'!#REF!,'Frais joueurs'!BD$1,0),"")</f>
        <v/>
      </c>
      <c r="BE72" s="9" t="str">
        <f>IFERROR(VLOOKUP(AY72,'2024-2025'!#REF!,'Frais joueurs'!BE$1,0),"")</f>
        <v/>
      </c>
      <c r="BF72" s="9" t="str">
        <f>IFERROR(VLOOKUP(AY72,'2024-2025'!#REF!,'Frais joueurs'!BF$1,0),"")</f>
        <v/>
      </c>
      <c r="BG72" s="10" t="str">
        <f>IFERROR(VLOOKUP(AY72,'2024-2025'!#REF!,'Frais joueurs'!BG$1,0),"")</f>
        <v/>
      </c>
      <c r="BI72" s="1" t="str">
        <f t="shared" si="41"/>
        <v/>
      </c>
      <c r="BJ72" s="22" t="str">
        <f>IFERROR(VLOOKUP(BI72,'2024-2025'!#REF!,'Frais joueurs'!BJ$1,0),"")</f>
        <v/>
      </c>
      <c r="BK72" s="15" t="str">
        <f>IFERROR(VLOOKUP(BI72,'2024-2025'!#REF!,'Frais joueurs'!BK$1,0),"")</f>
        <v/>
      </c>
      <c r="BL72" s="16" t="str">
        <f>IFERROR(VLOOKUP(BI72,'2024-2025'!#REF!,'Frais joueurs'!BL$1,0),"")</f>
        <v/>
      </c>
      <c r="BM72" s="16" t="str">
        <f>IFERROR(VLOOKUP(BI72,'2024-2025'!#REF!,'Frais joueurs'!BM$1,0),"")</f>
        <v/>
      </c>
      <c r="BN72" s="9" t="str">
        <f>IFERROR(VLOOKUP(BI72,'2024-2025'!#REF!,'Frais joueurs'!BN$1,0),"")</f>
        <v/>
      </c>
      <c r="BO72" s="9" t="str">
        <f>IFERROR(VLOOKUP(BI72,'2024-2025'!#REF!,'Frais joueurs'!BO$1,0),"")</f>
        <v/>
      </c>
      <c r="BP72" s="9" t="str">
        <f>IFERROR(VLOOKUP(BI72,'2024-2025'!#REF!,'Frais joueurs'!BP$1,0),"")</f>
        <v/>
      </c>
      <c r="BQ72" s="10" t="str">
        <f>IFERROR(VLOOKUP(BI72,'2024-2025'!#REF!,'Frais joueurs'!BQ$1,0),"")</f>
        <v/>
      </c>
    </row>
    <row r="73" spans="1:69" ht="16.5" hidden="1" customHeight="1" x14ac:dyDescent="0.25">
      <c r="A73" s="1" t="str">
        <f t="shared" si="35"/>
        <v>François10</v>
      </c>
      <c r="B73" s="22" t="str">
        <f>IFERROR(VLOOKUP(A73,'2024-2025'!#REF!,'Frais joueurs'!B$1,0),"")</f>
        <v/>
      </c>
      <c r="C73" s="15" t="str">
        <f>IFERROR(VLOOKUP(A73,'2024-2025'!#REF!,'Frais joueurs'!C$1,0),"")</f>
        <v/>
      </c>
      <c r="D73" s="16" t="str">
        <f>IFERROR(VLOOKUP(A73,'2024-2025'!#REF!,'Frais joueurs'!D$1,0),"")</f>
        <v/>
      </c>
      <c r="E73" s="16" t="str">
        <f>IFERROR(VLOOKUP(A73,'2024-2025'!#REF!,'Frais joueurs'!E$1,0),"")</f>
        <v/>
      </c>
      <c r="F73" s="9" t="str">
        <f>IFERROR(VLOOKUP(A73,'2024-2025'!#REF!,'Frais joueurs'!F$1,0),"")</f>
        <v/>
      </c>
      <c r="G73" s="9" t="str">
        <f>IFERROR(VLOOKUP(A73,'2024-2025'!#REF!,'Frais joueurs'!G$1,0),"")</f>
        <v/>
      </c>
      <c r="H73" s="9" t="str">
        <f>IFERROR(VLOOKUP(A73,'2024-2025'!#REF!,'Frais joueurs'!H$1,0),"")</f>
        <v/>
      </c>
      <c r="I73" s="10" t="str">
        <f>IFERROR(VLOOKUP(A73,'2024-2025'!#REF!,'Frais joueurs'!I$1,0),"")</f>
        <v/>
      </c>
      <c r="K73" s="1" t="str">
        <f t="shared" si="36"/>
        <v>José R10</v>
      </c>
      <c r="L73" s="22" t="str">
        <f>IFERROR(VLOOKUP(K73,'2024-2025'!#REF!,'Frais joueurs'!L$1,0),"")</f>
        <v/>
      </c>
      <c r="M73" s="15" t="str">
        <f>IFERROR(VLOOKUP(K73,'2024-2025'!#REF!,'Frais joueurs'!M$1,0),"")</f>
        <v/>
      </c>
      <c r="N73" s="16" t="str">
        <f>IFERROR(VLOOKUP(K73,'2024-2025'!#REF!,'Frais joueurs'!N$1,0),"")</f>
        <v/>
      </c>
      <c r="O73" s="16" t="str">
        <f>IFERROR(VLOOKUP(K73,'2024-2025'!#REF!,'Frais joueurs'!O$1,0),"")</f>
        <v/>
      </c>
      <c r="P73" s="9" t="str">
        <f>IFERROR(VLOOKUP(K73,'2024-2025'!#REF!,'Frais joueurs'!P$1,0),"")</f>
        <v/>
      </c>
      <c r="Q73" s="9" t="str">
        <f>IFERROR(VLOOKUP(K73,'2024-2025'!#REF!,'Frais joueurs'!Q$1,0),"")</f>
        <v/>
      </c>
      <c r="R73" s="9" t="str">
        <f>IFERROR(VLOOKUP(K73,'2024-2025'!#REF!,'Frais joueurs'!R$1,0),"")</f>
        <v/>
      </c>
      <c r="S73" s="10" t="str">
        <f>IFERROR(VLOOKUP(K73,'2024-2025'!#REF!,'Frais joueurs'!S$1,0),"")</f>
        <v/>
      </c>
      <c r="U73" s="1" t="str">
        <f t="shared" si="37"/>
        <v>Mehmet10</v>
      </c>
      <c r="V73" s="22" t="str">
        <f>IFERROR(VLOOKUP(U73,'2024-2025'!#REF!,'Frais joueurs'!V$1,0),"")</f>
        <v/>
      </c>
      <c r="W73" s="15" t="str">
        <f>IFERROR(VLOOKUP(U73,'2024-2025'!#REF!,'Frais joueurs'!W$1,0),"")</f>
        <v/>
      </c>
      <c r="X73" s="16" t="str">
        <f>IFERROR(VLOOKUP(U73,'2024-2025'!#REF!,'Frais joueurs'!X$1,0),"")</f>
        <v/>
      </c>
      <c r="Y73" s="16" t="str">
        <f>IFERROR(VLOOKUP(U73,'2024-2025'!#REF!,'Frais joueurs'!Y$1,0),"")</f>
        <v/>
      </c>
      <c r="Z73" s="9" t="str">
        <f>IFERROR(VLOOKUP(U73,'2024-2025'!#REF!,'Frais joueurs'!Z$1,0),"")</f>
        <v/>
      </c>
      <c r="AA73" s="9" t="str">
        <f>IFERROR(VLOOKUP(U73,'2024-2025'!#REF!,'Frais joueurs'!AA$1,0),"")</f>
        <v/>
      </c>
      <c r="AB73" s="9" t="str">
        <f>IFERROR(VLOOKUP(U73,'2024-2025'!#REF!,'Frais joueurs'!AB$1,0),"")</f>
        <v/>
      </c>
      <c r="AC73" s="10" t="str">
        <f>IFERROR(VLOOKUP(U73,'2024-2025'!#REF!,'Frais joueurs'!AC$1,0),"")</f>
        <v/>
      </c>
      <c r="AE73" s="1" t="str">
        <f t="shared" si="38"/>
        <v>Nicolas10</v>
      </c>
      <c r="AF73" s="22" t="str">
        <f>IFERROR(VLOOKUP(AE73,'2024-2025'!#REF!,'Frais joueurs'!AF$1,0),"")</f>
        <v/>
      </c>
      <c r="AG73" s="15" t="str">
        <f>IFERROR(VLOOKUP(AE73,'2024-2025'!#REF!,'Frais joueurs'!AG$1,0),"")</f>
        <v/>
      </c>
      <c r="AH73" s="16" t="str">
        <f>IFERROR(VLOOKUP(AE73,'2024-2025'!#REF!,'Frais joueurs'!AH$1,0),"")</f>
        <v/>
      </c>
      <c r="AI73" s="16" t="str">
        <f>IFERROR(VLOOKUP(AE73,'2024-2025'!#REF!,'Frais joueurs'!AI$1,0),"")</f>
        <v/>
      </c>
      <c r="AJ73" s="9" t="str">
        <f>IFERROR(VLOOKUP(AE73,'2024-2025'!#REF!,'Frais joueurs'!AJ$1,0),"")</f>
        <v/>
      </c>
      <c r="AK73" s="9" t="str">
        <f>IFERROR(VLOOKUP(AE73,'2024-2025'!#REF!,'Frais joueurs'!AK$1,0),"")</f>
        <v/>
      </c>
      <c r="AL73" s="9" t="str">
        <f>IFERROR(VLOOKUP(AE73,'2024-2025'!#REF!,'Frais joueurs'!AL$1,0),"")</f>
        <v/>
      </c>
      <c r="AM73" s="10" t="str">
        <f>IFERROR(VLOOKUP(AE73,'2024-2025'!#REF!,'Frais joueurs'!AM$1,0),"")</f>
        <v/>
      </c>
      <c r="AO73" s="1" t="str">
        <f t="shared" si="39"/>
        <v>Walter10</v>
      </c>
      <c r="AP73" s="22" t="str">
        <f>IFERROR(VLOOKUP(AO73,'2024-2025'!#REF!,'Frais joueurs'!AP$1,0),"")</f>
        <v/>
      </c>
      <c r="AQ73" s="15" t="str">
        <f>IFERROR(VLOOKUP(AO73,'2024-2025'!#REF!,'Frais joueurs'!AQ$1,0),"")</f>
        <v/>
      </c>
      <c r="AR73" s="16" t="str">
        <f>IFERROR(VLOOKUP(AO73,'2024-2025'!#REF!,'Frais joueurs'!AR$1,0),"")</f>
        <v/>
      </c>
      <c r="AS73" s="16" t="str">
        <f>IFERROR(VLOOKUP(AO73,'2024-2025'!#REF!,'Frais joueurs'!AS$1,0),"")</f>
        <v/>
      </c>
      <c r="AT73" s="9" t="str">
        <f>IFERROR(VLOOKUP(AO73,'2024-2025'!#REF!,'Frais joueurs'!AT$1,0),"")</f>
        <v/>
      </c>
      <c r="AU73" s="9" t="str">
        <f>IFERROR(VLOOKUP(AO73,'2024-2025'!#REF!,'Frais joueurs'!AU$1,0),"")</f>
        <v/>
      </c>
      <c r="AV73" s="9" t="str">
        <f>IFERROR(VLOOKUP(AO73,'2024-2025'!#REF!,'Frais joueurs'!AV$1,0),"")</f>
        <v/>
      </c>
      <c r="AW73" s="10" t="str">
        <f>IFERROR(VLOOKUP(AO73,'2024-2025'!#REF!,'Frais joueurs'!AW$1,0),"")</f>
        <v/>
      </c>
      <c r="AY73" s="1" t="str">
        <f t="shared" si="40"/>
        <v/>
      </c>
      <c r="AZ73" s="22" t="str">
        <f>IFERROR(VLOOKUP(AY73,'2024-2025'!#REF!,'Frais joueurs'!AZ$1,0),"")</f>
        <v/>
      </c>
      <c r="BA73" s="15" t="str">
        <f>IFERROR(VLOOKUP(AY73,'2024-2025'!#REF!,'Frais joueurs'!BA$1,0),"")</f>
        <v/>
      </c>
      <c r="BB73" s="16" t="str">
        <f>IFERROR(VLOOKUP(AY73,'2024-2025'!#REF!,'Frais joueurs'!BB$1,0),"")</f>
        <v/>
      </c>
      <c r="BC73" s="16" t="str">
        <f>IFERROR(VLOOKUP(AY73,'2024-2025'!#REF!,'Frais joueurs'!BC$1,0),"")</f>
        <v/>
      </c>
      <c r="BD73" s="9" t="str">
        <f>IFERROR(VLOOKUP(AY73,'2024-2025'!#REF!,'Frais joueurs'!BD$1,0),"")</f>
        <v/>
      </c>
      <c r="BE73" s="9" t="str">
        <f>IFERROR(VLOOKUP(AY73,'2024-2025'!#REF!,'Frais joueurs'!BE$1,0),"")</f>
        <v/>
      </c>
      <c r="BF73" s="9" t="str">
        <f>IFERROR(VLOOKUP(AY73,'2024-2025'!#REF!,'Frais joueurs'!BF$1,0),"")</f>
        <v/>
      </c>
      <c r="BG73" s="10" t="str">
        <f>IFERROR(VLOOKUP(AY73,'2024-2025'!#REF!,'Frais joueurs'!BG$1,0),"")</f>
        <v/>
      </c>
      <c r="BI73" s="1" t="str">
        <f t="shared" si="41"/>
        <v/>
      </c>
      <c r="BJ73" s="22" t="str">
        <f>IFERROR(VLOOKUP(BI73,'2024-2025'!#REF!,'Frais joueurs'!BJ$1,0),"")</f>
        <v/>
      </c>
      <c r="BK73" s="15" t="str">
        <f>IFERROR(VLOOKUP(BI73,'2024-2025'!#REF!,'Frais joueurs'!BK$1,0),"")</f>
        <v/>
      </c>
      <c r="BL73" s="16" t="str">
        <f>IFERROR(VLOOKUP(BI73,'2024-2025'!#REF!,'Frais joueurs'!BL$1,0),"")</f>
        <v/>
      </c>
      <c r="BM73" s="16" t="str">
        <f>IFERROR(VLOOKUP(BI73,'2024-2025'!#REF!,'Frais joueurs'!BM$1,0),"")</f>
        <v/>
      </c>
      <c r="BN73" s="9" t="str">
        <f>IFERROR(VLOOKUP(BI73,'2024-2025'!#REF!,'Frais joueurs'!BN$1,0),"")</f>
        <v/>
      </c>
      <c r="BO73" s="9" t="str">
        <f>IFERROR(VLOOKUP(BI73,'2024-2025'!#REF!,'Frais joueurs'!BO$1,0),"")</f>
        <v/>
      </c>
      <c r="BP73" s="9" t="str">
        <f>IFERROR(VLOOKUP(BI73,'2024-2025'!#REF!,'Frais joueurs'!BP$1,0),"")</f>
        <v/>
      </c>
      <c r="BQ73" s="10" t="str">
        <f>IFERROR(VLOOKUP(BI73,'2024-2025'!#REF!,'Frais joueurs'!BQ$1,0),"")</f>
        <v/>
      </c>
    </row>
    <row r="74" spans="1:69" ht="16.5" hidden="1" customHeight="1" x14ac:dyDescent="0.25">
      <c r="A74" s="1" t="str">
        <f t="shared" ref="A74:A78" si="42">IF(B$62="","",B$62&amp;ROW()-63)</f>
        <v>François11</v>
      </c>
      <c r="B74" s="22" t="str">
        <f>IFERROR(VLOOKUP(A74,'2024-2025'!#REF!,'Frais joueurs'!B$1,0),"")</f>
        <v/>
      </c>
      <c r="C74" s="15" t="str">
        <f>IFERROR(VLOOKUP(A74,'2024-2025'!#REF!,'Frais joueurs'!C$1,0),"")</f>
        <v/>
      </c>
      <c r="D74" s="16" t="str">
        <f>IFERROR(VLOOKUP(A74,'2024-2025'!#REF!,'Frais joueurs'!D$1,0),"")</f>
        <v/>
      </c>
      <c r="E74" s="16" t="str">
        <f>IFERROR(VLOOKUP(A74,'2024-2025'!#REF!,'Frais joueurs'!E$1,0),"")</f>
        <v/>
      </c>
      <c r="F74" s="9" t="str">
        <f>IFERROR(VLOOKUP(A74,'2024-2025'!#REF!,'Frais joueurs'!F$1,0),"")</f>
        <v/>
      </c>
      <c r="G74" s="9" t="str">
        <f>IFERROR(VLOOKUP(A74,'2024-2025'!#REF!,'Frais joueurs'!G$1,0),"")</f>
        <v/>
      </c>
      <c r="H74" s="9" t="str">
        <f>IFERROR(VLOOKUP(A74,'2024-2025'!#REF!,'Frais joueurs'!H$1,0),"")</f>
        <v/>
      </c>
      <c r="I74" s="10" t="str">
        <f>IFERROR(VLOOKUP(A74,'2024-2025'!#REF!,'Frais joueurs'!I$1,0),"")</f>
        <v/>
      </c>
      <c r="K74" s="1" t="str">
        <f t="shared" ref="K74:K78" si="43">IF(L$62="","",L$62&amp;ROW()-63)</f>
        <v>José R11</v>
      </c>
      <c r="L74" s="22" t="str">
        <f>IFERROR(VLOOKUP(K74,'2024-2025'!#REF!,'Frais joueurs'!L$1,0),"")</f>
        <v/>
      </c>
      <c r="M74" s="15" t="str">
        <f>IFERROR(VLOOKUP(K74,'2024-2025'!#REF!,'Frais joueurs'!M$1,0),"")</f>
        <v/>
      </c>
      <c r="N74" s="16" t="str">
        <f>IFERROR(VLOOKUP(K74,'2024-2025'!#REF!,'Frais joueurs'!N$1,0),"")</f>
        <v/>
      </c>
      <c r="O74" s="16" t="str">
        <f>IFERROR(VLOOKUP(K74,'2024-2025'!#REF!,'Frais joueurs'!O$1,0),"")</f>
        <v/>
      </c>
      <c r="P74" s="9" t="str">
        <f>IFERROR(VLOOKUP(K74,'2024-2025'!#REF!,'Frais joueurs'!P$1,0),"")</f>
        <v/>
      </c>
      <c r="Q74" s="9" t="str">
        <f>IFERROR(VLOOKUP(K74,'2024-2025'!#REF!,'Frais joueurs'!Q$1,0),"")</f>
        <v/>
      </c>
      <c r="R74" s="9" t="str">
        <f>IFERROR(VLOOKUP(K74,'2024-2025'!#REF!,'Frais joueurs'!R$1,0),"")</f>
        <v/>
      </c>
      <c r="S74" s="10" t="str">
        <f>IFERROR(VLOOKUP(K74,'2024-2025'!#REF!,'Frais joueurs'!S$1,0),"")</f>
        <v/>
      </c>
      <c r="U74" s="1" t="str">
        <f t="shared" ref="U74:U78" si="44">IF(V$62="","",V$62&amp;ROW()-63)</f>
        <v>Mehmet11</v>
      </c>
      <c r="V74" s="22" t="str">
        <f>IFERROR(VLOOKUP(U74,'2024-2025'!#REF!,'Frais joueurs'!V$1,0),"")</f>
        <v/>
      </c>
      <c r="W74" s="15" t="str">
        <f>IFERROR(VLOOKUP(U74,'2024-2025'!#REF!,'Frais joueurs'!W$1,0),"")</f>
        <v/>
      </c>
      <c r="X74" s="16" t="str">
        <f>IFERROR(VLOOKUP(U74,'2024-2025'!#REF!,'Frais joueurs'!X$1,0),"")</f>
        <v/>
      </c>
      <c r="Y74" s="16" t="str">
        <f>IFERROR(VLOOKUP(U74,'2024-2025'!#REF!,'Frais joueurs'!Y$1,0),"")</f>
        <v/>
      </c>
      <c r="Z74" s="9" t="str">
        <f>IFERROR(VLOOKUP(U74,'2024-2025'!#REF!,'Frais joueurs'!Z$1,0),"")</f>
        <v/>
      </c>
      <c r="AA74" s="9" t="str">
        <f>IFERROR(VLOOKUP(U74,'2024-2025'!#REF!,'Frais joueurs'!AA$1,0),"")</f>
        <v/>
      </c>
      <c r="AB74" s="9" t="str">
        <f>IFERROR(VLOOKUP(U74,'2024-2025'!#REF!,'Frais joueurs'!AB$1,0),"")</f>
        <v/>
      </c>
      <c r="AC74" s="10" t="str">
        <f>IFERROR(VLOOKUP(U74,'2024-2025'!#REF!,'Frais joueurs'!AC$1,0),"")</f>
        <v/>
      </c>
      <c r="AE74" s="1" t="str">
        <f t="shared" ref="AE74:AE78" si="45">IF(AF$62="","",AF$62&amp;ROW()-63)</f>
        <v>Nicolas11</v>
      </c>
      <c r="AF74" s="22" t="str">
        <f>IFERROR(VLOOKUP(AE74,'2024-2025'!#REF!,'Frais joueurs'!AF$1,0),"")</f>
        <v/>
      </c>
      <c r="AG74" s="15" t="str">
        <f>IFERROR(VLOOKUP(AE74,'2024-2025'!#REF!,'Frais joueurs'!AG$1,0),"")</f>
        <v/>
      </c>
      <c r="AH74" s="16" t="str">
        <f>IFERROR(VLOOKUP(AE74,'2024-2025'!#REF!,'Frais joueurs'!AH$1,0),"")</f>
        <v/>
      </c>
      <c r="AI74" s="16" t="str">
        <f>IFERROR(VLOOKUP(AE74,'2024-2025'!#REF!,'Frais joueurs'!AI$1,0),"")</f>
        <v/>
      </c>
      <c r="AJ74" s="9" t="str">
        <f>IFERROR(VLOOKUP(AE74,'2024-2025'!#REF!,'Frais joueurs'!AJ$1,0),"")</f>
        <v/>
      </c>
      <c r="AK74" s="9" t="str">
        <f>IFERROR(VLOOKUP(AE74,'2024-2025'!#REF!,'Frais joueurs'!AK$1,0),"")</f>
        <v/>
      </c>
      <c r="AL74" s="9" t="str">
        <f>IFERROR(VLOOKUP(AE74,'2024-2025'!#REF!,'Frais joueurs'!AL$1,0),"")</f>
        <v/>
      </c>
      <c r="AM74" s="10" t="str">
        <f>IFERROR(VLOOKUP(AE74,'2024-2025'!#REF!,'Frais joueurs'!AM$1,0),"")</f>
        <v/>
      </c>
      <c r="AO74" s="1" t="str">
        <f t="shared" ref="AO74:AO78" si="46">IF(AP$62="","",AP$62&amp;ROW()-63)</f>
        <v>Walter11</v>
      </c>
      <c r="AP74" s="22" t="str">
        <f>IFERROR(VLOOKUP(AO74,'2024-2025'!#REF!,'Frais joueurs'!AP$1,0),"")</f>
        <v/>
      </c>
      <c r="AQ74" s="15" t="str">
        <f>IFERROR(VLOOKUP(AO74,'2024-2025'!#REF!,'Frais joueurs'!AQ$1,0),"")</f>
        <v/>
      </c>
      <c r="AR74" s="16" t="str">
        <f>IFERROR(VLOOKUP(AO74,'2024-2025'!#REF!,'Frais joueurs'!AR$1,0),"")</f>
        <v/>
      </c>
      <c r="AS74" s="16" t="str">
        <f>IFERROR(VLOOKUP(AO74,'2024-2025'!#REF!,'Frais joueurs'!AS$1,0),"")</f>
        <v/>
      </c>
      <c r="AT74" s="9" t="str">
        <f>IFERROR(VLOOKUP(AO74,'2024-2025'!#REF!,'Frais joueurs'!AT$1,0),"")</f>
        <v/>
      </c>
      <c r="AU74" s="9" t="str">
        <f>IFERROR(VLOOKUP(AO74,'2024-2025'!#REF!,'Frais joueurs'!AU$1,0),"")</f>
        <v/>
      </c>
      <c r="AV74" s="9" t="str">
        <f>IFERROR(VLOOKUP(AO74,'2024-2025'!#REF!,'Frais joueurs'!AV$1,0),"")</f>
        <v/>
      </c>
      <c r="AW74" s="10" t="str">
        <f>IFERROR(VLOOKUP(AO74,'2024-2025'!#REF!,'Frais joueurs'!AW$1,0),"")</f>
        <v/>
      </c>
      <c r="AY74" s="1" t="str">
        <f t="shared" ref="AY74:AY78" si="47">IF(AZ$62="","",AZ$62&amp;ROW()-63)</f>
        <v/>
      </c>
      <c r="AZ74" s="22" t="str">
        <f>IFERROR(VLOOKUP(AY74,'2024-2025'!#REF!,'Frais joueurs'!AZ$1,0),"")</f>
        <v/>
      </c>
      <c r="BA74" s="15" t="str">
        <f>IFERROR(VLOOKUP(AY74,'2024-2025'!#REF!,'Frais joueurs'!BA$1,0),"")</f>
        <v/>
      </c>
      <c r="BB74" s="16" t="str">
        <f>IFERROR(VLOOKUP(AY74,'2024-2025'!#REF!,'Frais joueurs'!BB$1,0),"")</f>
        <v/>
      </c>
      <c r="BC74" s="16" t="str">
        <f>IFERROR(VLOOKUP(AY74,'2024-2025'!#REF!,'Frais joueurs'!BC$1,0),"")</f>
        <v/>
      </c>
      <c r="BD74" s="9" t="str">
        <f>IFERROR(VLOOKUP(AY74,'2024-2025'!#REF!,'Frais joueurs'!BD$1,0),"")</f>
        <v/>
      </c>
      <c r="BE74" s="9" t="str">
        <f>IFERROR(VLOOKUP(AY74,'2024-2025'!#REF!,'Frais joueurs'!BE$1,0),"")</f>
        <v/>
      </c>
      <c r="BF74" s="9" t="str">
        <f>IFERROR(VLOOKUP(AY74,'2024-2025'!#REF!,'Frais joueurs'!BF$1,0),"")</f>
        <v/>
      </c>
      <c r="BG74" s="10" t="str">
        <f>IFERROR(VLOOKUP(AY74,'2024-2025'!#REF!,'Frais joueurs'!BG$1,0),"")</f>
        <v/>
      </c>
      <c r="BI74" s="1" t="str">
        <f t="shared" ref="BI74:BI78" si="48">IF(BJ$62="","",BJ$62&amp;ROW()-63)</f>
        <v/>
      </c>
      <c r="BJ74" s="22" t="str">
        <f>IFERROR(VLOOKUP(BI74,'2024-2025'!#REF!,'Frais joueurs'!BJ$1,0),"")</f>
        <v/>
      </c>
      <c r="BK74" s="15" t="str">
        <f>IFERROR(VLOOKUP(BI74,'2024-2025'!#REF!,'Frais joueurs'!BK$1,0),"")</f>
        <v/>
      </c>
      <c r="BL74" s="16" t="str">
        <f>IFERROR(VLOOKUP(BI74,'2024-2025'!#REF!,'Frais joueurs'!BL$1,0),"")</f>
        <v/>
      </c>
      <c r="BM74" s="16" t="str">
        <f>IFERROR(VLOOKUP(BI74,'2024-2025'!#REF!,'Frais joueurs'!BM$1,0),"")</f>
        <v/>
      </c>
      <c r="BN74" s="9" t="str">
        <f>IFERROR(VLOOKUP(BI74,'2024-2025'!#REF!,'Frais joueurs'!BN$1,0),"")</f>
        <v/>
      </c>
      <c r="BO74" s="9" t="str">
        <f>IFERROR(VLOOKUP(BI74,'2024-2025'!#REF!,'Frais joueurs'!BO$1,0),"")</f>
        <v/>
      </c>
      <c r="BP74" s="9" t="str">
        <f>IFERROR(VLOOKUP(BI74,'2024-2025'!#REF!,'Frais joueurs'!BP$1,0),"")</f>
        <v/>
      </c>
      <c r="BQ74" s="10" t="str">
        <f>IFERROR(VLOOKUP(BI74,'2024-2025'!#REF!,'Frais joueurs'!BQ$1,0),"")</f>
        <v/>
      </c>
    </row>
    <row r="75" spans="1:69" ht="16.5" hidden="1" customHeight="1" x14ac:dyDescent="0.25">
      <c r="A75" s="1" t="str">
        <f t="shared" si="42"/>
        <v>François12</v>
      </c>
      <c r="B75" s="22" t="str">
        <f>IFERROR(VLOOKUP(A75,'2024-2025'!#REF!,'Frais joueurs'!B$1,0),"")</f>
        <v/>
      </c>
      <c r="C75" s="15" t="str">
        <f>IFERROR(VLOOKUP(A75,'2024-2025'!#REF!,'Frais joueurs'!C$1,0),"")</f>
        <v/>
      </c>
      <c r="D75" s="16" t="str">
        <f>IFERROR(VLOOKUP(A75,'2024-2025'!#REF!,'Frais joueurs'!D$1,0),"")</f>
        <v/>
      </c>
      <c r="E75" s="16" t="str">
        <f>IFERROR(VLOOKUP(A75,'2024-2025'!#REF!,'Frais joueurs'!E$1,0),"")</f>
        <v/>
      </c>
      <c r="F75" s="9" t="str">
        <f>IFERROR(VLOOKUP(A75,'2024-2025'!#REF!,'Frais joueurs'!F$1,0),"")</f>
        <v/>
      </c>
      <c r="G75" s="9" t="str">
        <f>IFERROR(VLOOKUP(A75,'2024-2025'!#REF!,'Frais joueurs'!G$1,0),"")</f>
        <v/>
      </c>
      <c r="H75" s="9" t="str">
        <f>IFERROR(VLOOKUP(A75,'2024-2025'!#REF!,'Frais joueurs'!H$1,0),"")</f>
        <v/>
      </c>
      <c r="I75" s="10" t="str">
        <f>IFERROR(VLOOKUP(A75,'2024-2025'!#REF!,'Frais joueurs'!I$1,0),"")</f>
        <v/>
      </c>
      <c r="K75" s="1" t="str">
        <f t="shared" si="43"/>
        <v>José R12</v>
      </c>
      <c r="L75" s="22" t="str">
        <f>IFERROR(VLOOKUP(K75,'2024-2025'!#REF!,'Frais joueurs'!L$1,0),"")</f>
        <v/>
      </c>
      <c r="M75" s="15" t="str">
        <f>IFERROR(VLOOKUP(K75,'2024-2025'!#REF!,'Frais joueurs'!M$1,0),"")</f>
        <v/>
      </c>
      <c r="N75" s="16" t="str">
        <f>IFERROR(VLOOKUP(K75,'2024-2025'!#REF!,'Frais joueurs'!N$1,0),"")</f>
        <v/>
      </c>
      <c r="O75" s="16" t="str">
        <f>IFERROR(VLOOKUP(K75,'2024-2025'!#REF!,'Frais joueurs'!O$1,0),"")</f>
        <v/>
      </c>
      <c r="P75" s="9" t="str">
        <f>IFERROR(VLOOKUP(K75,'2024-2025'!#REF!,'Frais joueurs'!P$1,0),"")</f>
        <v/>
      </c>
      <c r="Q75" s="9" t="str">
        <f>IFERROR(VLOOKUP(K75,'2024-2025'!#REF!,'Frais joueurs'!Q$1,0),"")</f>
        <v/>
      </c>
      <c r="R75" s="9" t="str">
        <f>IFERROR(VLOOKUP(K75,'2024-2025'!#REF!,'Frais joueurs'!R$1,0),"")</f>
        <v/>
      </c>
      <c r="S75" s="10" t="str">
        <f>IFERROR(VLOOKUP(K75,'2024-2025'!#REF!,'Frais joueurs'!S$1,0),"")</f>
        <v/>
      </c>
      <c r="U75" s="1" t="str">
        <f t="shared" si="44"/>
        <v>Mehmet12</v>
      </c>
      <c r="V75" s="22" t="str">
        <f>IFERROR(VLOOKUP(U75,'2024-2025'!#REF!,'Frais joueurs'!V$1,0),"")</f>
        <v/>
      </c>
      <c r="W75" s="15" t="str">
        <f>IFERROR(VLOOKUP(U75,'2024-2025'!#REF!,'Frais joueurs'!W$1,0),"")</f>
        <v/>
      </c>
      <c r="X75" s="16" t="str">
        <f>IFERROR(VLOOKUP(U75,'2024-2025'!#REF!,'Frais joueurs'!X$1,0),"")</f>
        <v/>
      </c>
      <c r="Y75" s="16" t="str">
        <f>IFERROR(VLOOKUP(U75,'2024-2025'!#REF!,'Frais joueurs'!Y$1,0),"")</f>
        <v/>
      </c>
      <c r="Z75" s="9" t="str">
        <f>IFERROR(VLOOKUP(U75,'2024-2025'!#REF!,'Frais joueurs'!Z$1,0),"")</f>
        <v/>
      </c>
      <c r="AA75" s="9" t="str">
        <f>IFERROR(VLOOKUP(U75,'2024-2025'!#REF!,'Frais joueurs'!AA$1,0),"")</f>
        <v/>
      </c>
      <c r="AB75" s="9" t="str">
        <f>IFERROR(VLOOKUP(U75,'2024-2025'!#REF!,'Frais joueurs'!AB$1,0),"")</f>
        <v/>
      </c>
      <c r="AC75" s="10" t="str">
        <f>IFERROR(VLOOKUP(U75,'2024-2025'!#REF!,'Frais joueurs'!AC$1,0),"")</f>
        <v/>
      </c>
      <c r="AE75" s="1" t="str">
        <f t="shared" si="45"/>
        <v>Nicolas12</v>
      </c>
      <c r="AF75" s="22" t="str">
        <f>IFERROR(VLOOKUP(AE75,'2024-2025'!#REF!,'Frais joueurs'!AF$1,0),"")</f>
        <v/>
      </c>
      <c r="AG75" s="15" t="str">
        <f>IFERROR(VLOOKUP(AE75,'2024-2025'!#REF!,'Frais joueurs'!AG$1,0),"")</f>
        <v/>
      </c>
      <c r="AH75" s="16" t="str">
        <f>IFERROR(VLOOKUP(AE75,'2024-2025'!#REF!,'Frais joueurs'!AH$1,0),"")</f>
        <v/>
      </c>
      <c r="AI75" s="16" t="str">
        <f>IFERROR(VLOOKUP(AE75,'2024-2025'!#REF!,'Frais joueurs'!AI$1,0),"")</f>
        <v/>
      </c>
      <c r="AJ75" s="9" t="str">
        <f>IFERROR(VLOOKUP(AE75,'2024-2025'!#REF!,'Frais joueurs'!AJ$1,0),"")</f>
        <v/>
      </c>
      <c r="AK75" s="9" t="str">
        <f>IFERROR(VLOOKUP(AE75,'2024-2025'!#REF!,'Frais joueurs'!AK$1,0),"")</f>
        <v/>
      </c>
      <c r="AL75" s="9" t="str">
        <f>IFERROR(VLOOKUP(AE75,'2024-2025'!#REF!,'Frais joueurs'!AL$1,0),"")</f>
        <v/>
      </c>
      <c r="AM75" s="10" t="str">
        <f>IFERROR(VLOOKUP(AE75,'2024-2025'!#REF!,'Frais joueurs'!AM$1,0),"")</f>
        <v/>
      </c>
      <c r="AO75" s="1" t="str">
        <f t="shared" si="46"/>
        <v>Walter12</v>
      </c>
      <c r="AP75" s="22" t="str">
        <f>IFERROR(VLOOKUP(AO75,'2024-2025'!#REF!,'Frais joueurs'!AP$1,0),"")</f>
        <v/>
      </c>
      <c r="AQ75" s="15" t="str">
        <f>IFERROR(VLOOKUP(AO75,'2024-2025'!#REF!,'Frais joueurs'!AQ$1,0),"")</f>
        <v/>
      </c>
      <c r="AR75" s="16" t="str">
        <f>IFERROR(VLOOKUP(AO75,'2024-2025'!#REF!,'Frais joueurs'!AR$1,0),"")</f>
        <v/>
      </c>
      <c r="AS75" s="16" t="str">
        <f>IFERROR(VLOOKUP(AO75,'2024-2025'!#REF!,'Frais joueurs'!AS$1,0),"")</f>
        <v/>
      </c>
      <c r="AT75" s="9" t="str">
        <f>IFERROR(VLOOKUP(AO75,'2024-2025'!#REF!,'Frais joueurs'!AT$1,0),"")</f>
        <v/>
      </c>
      <c r="AU75" s="9" t="str">
        <f>IFERROR(VLOOKUP(AO75,'2024-2025'!#REF!,'Frais joueurs'!AU$1,0),"")</f>
        <v/>
      </c>
      <c r="AV75" s="9" t="str">
        <f>IFERROR(VLOOKUP(AO75,'2024-2025'!#REF!,'Frais joueurs'!AV$1,0),"")</f>
        <v/>
      </c>
      <c r="AW75" s="10" t="str">
        <f>IFERROR(VLOOKUP(AO75,'2024-2025'!#REF!,'Frais joueurs'!AW$1,0),"")</f>
        <v/>
      </c>
      <c r="AY75" s="1" t="str">
        <f t="shared" si="47"/>
        <v/>
      </c>
      <c r="AZ75" s="22" t="str">
        <f>IFERROR(VLOOKUP(AY75,'2024-2025'!#REF!,'Frais joueurs'!AZ$1,0),"")</f>
        <v/>
      </c>
      <c r="BA75" s="15" t="str">
        <f>IFERROR(VLOOKUP(AY75,'2024-2025'!#REF!,'Frais joueurs'!BA$1,0),"")</f>
        <v/>
      </c>
      <c r="BB75" s="16" t="str">
        <f>IFERROR(VLOOKUP(AY75,'2024-2025'!#REF!,'Frais joueurs'!BB$1,0),"")</f>
        <v/>
      </c>
      <c r="BC75" s="16" t="str">
        <f>IFERROR(VLOOKUP(AY75,'2024-2025'!#REF!,'Frais joueurs'!BC$1,0),"")</f>
        <v/>
      </c>
      <c r="BD75" s="9" t="str">
        <f>IFERROR(VLOOKUP(AY75,'2024-2025'!#REF!,'Frais joueurs'!BD$1,0),"")</f>
        <v/>
      </c>
      <c r="BE75" s="9" t="str">
        <f>IFERROR(VLOOKUP(AY75,'2024-2025'!#REF!,'Frais joueurs'!BE$1,0),"")</f>
        <v/>
      </c>
      <c r="BF75" s="9" t="str">
        <f>IFERROR(VLOOKUP(AY75,'2024-2025'!#REF!,'Frais joueurs'!BF$1,0),"")</f>
        <v/>
      </c>
      <c r="BG75" s="10" t="str">
        <f>IFERROR(VLOOKUP(AY75,'2024-2025'!#REF!,'Frais joueurs'!BG$1,0),"")</f>
        <v/>
      </c>
      <c r="BI75" s="1" t="str">
        <f t="shared" si="48"/>
        <v/>
      </c>
      <c r="BJ75" s="22" t="str">
        <f>IFERROR(VLOOKUP(BI75,'2024-2025'!#REF!,'Frais joueurs'!BJ$1,0),"")</f>
        <v/>
      </c>
      <c r="BK75" s="15" t="str">
        <f>IFERROR(VLOOKUP(BI75,'2024-2025'!#REF!,'Frais joueurs'!BK$1,0),"")</f>
        <v/>
      </c>
      <c r="BL75" s="16" t="str">
        <f>IFERROR(VLOOKUP(BI75,'2024-2025'!#REF!,'Frais joueurs'!BL$1,0),"")</f>
        <v/>
      </c>
      <c r="BM75" s="16" t="str">
        <f>IFERROR(VLOOKUP(BI75,'2024-2025'!#REF!,'Frais joueurs'!BM$1,0),"")</f>
        <v/>
      </c>
      <c r="BN75" s="9" t="str">
        <f>IFERROR(VLOOKUP(BI75,'2024-2025'!#REF!,'Frais joueurs'!BN$1,0),"")</f>
        <v/>
      </c>
      <c r="BO75" s="9" t="str">
        <f>IFERROR(VLOOKUP(BI75,'2024-2025'!#REF!,'Frais joueurs'!BO$1,0),"")</f>
        <v/>
      </c>
      <c r="BP75" s="9" t="str">
        <f>IFERROR(VLOOKUP(BI75,'2024-2025'!#REF!,'Frais joueurs'!BP$1,0),"")</f>
        <v/>
      </c>
      <c r="BQ75" s="10" t="str">
        <f>IFERROR(VLOOKUP(BI75,'2024-2025'!#REF!,'Frais joueurs'!BQ$1,0),"")</f>
        <v/>
      </c>
    </row>
    <row r="76" spans="1:69" ht="16.5" hidden="1" customHeight="1" x14ac:dyDescent="0.25">
      <c r="A76" s="1" t="str">
        <f t="shared" si="42"/>
        <v>François13</v>
      </c>
      <c r="B76" s="22" t="str">
        <f>IFERROR(VLOOKUP(A76,'2024-2025'!#REF!,'Frais joueurs'!B$1,0),"")</f>
        <v/>
      </c>
      <c r="C76" s="15" t="str">
        <f>IFERROR(VLOOKUP(A76,'2024-2025'!#REF!,'Frais joueurs'!C$1,0),"")</f>
        <v/>
      </c>
      <c r="D76" s="16" t="str">
        <f>IFERROR(VLOOKUP(A76,'2024-2025'!#REF!,'Frais joueurs'!D$1,0),"")</f>
        <v/>
      </c>
      <c r="E76" s="16" t="str">
        <f>IFERROR(VLOOKUP(A76,'2024-2025'!#REF!,'Frais joueurs'!E$1,0),"")</f>
        <v/>
      </c>
      <c r="F76" s="9" t="str">
        <f>IFERROR(VLOOKUP(A76,'2024-2025'!#REF!,'Frais joueurs'!F$1,0),"")</f>
        <v/>
      </c>
      <c r="G76" s="9" t="str">
        <f>IFERROR(VLOOKUP(A76,'2024-2025'!#REF!,'Frais joueurs'!G$1,0),"")</f>
        <v/>
      </c>
      <c r="H76" s="9" t="str">
        <f>IFERROR(VLOOKUP(A76,'2024-2025'!#REF!,'Frais joueurs'!H$1,0),"")</f>
        <v/>
      </c>
      <c r="I76" s="10" t="str">
        <f>IFERROR(VLOOKUP(A76,'2024-2025'!#REF!,'Frais joueurs'!I$1,0),"")</f>
        <v/>
      </c>
      <c r="K76" s="1" t="str">
        <f t="shared" si="43"/>
        <v>José R13</v>
      </c>
      <c r="L76" s="22" t="str">
        <f>IFERROR(VLOOKUP(K76,'2024-2025'!#REF!,'Frais joueurs'!L$1,0),"")</f>
        <v/>
      </c>
      <c r="M76" s="15" t="str">
        <f>IFERROR(VLOOKUP(K76,'2024-2025'!#REF!,'Frais joueurs'!M$1,0),"")</f>
        <v/>
      </c>
      <c r="N76" s="16" t="str">
        <f>IFERROR(VLOOKUP(K76,'2024-2025'!#REF!,'Frais joueurs'!N$1,0),"")</f>
        <v/>
      </c>
      <c r="O76" s="16" t="str">
        <f>IFERROR(VLOOKUP(K76,'2024-2025'!#REF!,'Frais joueurs'!O$1,0),"")</f>
        <v/>
      </c>
      <c r="P76" s="9" t="str">
        <f>IFERROR(VLOOKUP(K76,'2024-2025'!#REF!,'Frais joueurs'!P$1,0),"")</f>
        <v/>
      </c>
      <c r="Q76" s="9" t="str">
        <f>IFERROR(VLOOKUP(K76,'2024-2025'!#REF!,'Frais joueurs'!Q$1,0),"")</f>
        <v/>
      </c>
      <c r="R76" s="9" t="str">
        <f>IFERROR(VLOOKUP(K76,'2024-2025'!#REF!,'Frais joueurs'!R$1,0),"")</f>
        <v/>
      </c>
      <c r="S76" s="10" t="str">
        <f>IFERROR(VLOOKUP(K76,'2024-2025'!#REF!,'Frais joueurs'!S$1,0),"")</f>
        <v/>
      </c>
      <c r="U76" s="1" t="str">
        <f t="shared" si="44"/>
        <v>Mehmet13</v>
      </c>
      <c r="V76" s="22" t="str">
        <f>IFERROR(VLOOKUP(U76,'2024-2025'!#REF!,'Frais joueurs'!V$1,0),"")</f>
        <v/>
      </c>
      <c r="W76" s="15" t="str">
        <f>IFERROR(VLOOKUP(U76,'2024-2025'!#REF!,'Frais joueurs'!W$1,0),"")</f>
        <v/>
      </c>
      <c r="X76" s="16" t="str">
        <f>IFERROR(VLOOKUP(U76,'2024-2025'!#REF!,'Frais joueurs'!X$1,0),"")</f>
        <v/>
      </c>
      <c r="Y76" s="16" t="str">
        <f>IFERROR(VLOOKUP(U76,'2024-2025'!#REF!,'Frais joueurs'!Y$1,0),"")</f>
        <v/>
      </c>
      <c r="Z76" s="9" t="str">
        <f>IFERROR(VLOOKUP(U76,'2024-2025'!#REF!,'Frais joueurs'!Z$1,0),"")</f>
        <v/>
      </c>
      <c r="AA76" s="9" t="str">
        <f>IFERROR(VLOOKUP(U76,'2024-2025'!#REF!,'Frais joueurs'!AA$1,0),"")</f>
        <v/>
      </c>
      <c r="AB76" s="9" t="str">
        <f>IFERROR(VLOOKUP(U76,'2024-2025'!#REF!,'Frais joueurs'!AB$1,0),"")</f>
        <v/>
      </c>
      <c r="AC76" s="10" t="str">
        <f>IFERROR(VLOOKUP(U76,'2024-2025'!#REF!,'Frais joueurs'!AC$1,0),"")</f>
        <v/>
      </c>
      <c r="AE76" s="1" t="str">
        <f t="shared" si="45"/>
        <v>Nicolas13</v>
      </c>
      <c r="AF76" s="22" t="str">
        <f>IFERROR(VLOOKUP(AE76,'2024-2025'!#REF!,'Frais joueurs'!AF$1,0),"")</f>
        <v/>
      </c>
      <c r="AG76" s="15" t="str">
        <f>IFERROR(VLOOKUP(AE76,'2024-2025'!#REF!,'Frais joueurs'!AG$1,0),"")</f>
        <v/>
      </c>
      <c r="AH76" s="16" t="str">
        <f>IFERROR(VLOOKUP(AE76,'2024-2025'!#REF!,'Frais joueurs'!AH$1,0),"")</f>
        <v/>
      </c>
      <c r="AI76" s="16" t="str">
        <f>IFERROR(VLOOKUP(AE76,'2024-2025'!#REF!,'Frais joueurs'!AI$1,0),"")</f>
        <v/>
      </c>
      <c r="AJ76" s="9" t="str">
        <f>IFERROR(VLOOKUP(AE76,'2024-2025'!#REF!,'Frais joueurs'!AJ$1,0),"")</f>
        <v/>
      </c>
      <c r="AK76" s="9" t="str">
        <f>IFERROR(VLOOKUP(AE76,'2024-2025'!#REF!,'Frais joueurs'!AK$1,0),"")</f>
        <v/>
      </c>
      <c r="AL76" s="9" t="str">
        <f>IFERROR(VLOOKUP(AE76,'2024-2025'!#REF!,'Frais joueurs'!AL$1,0),"")</f>
        <v/>
      </c>
      <c r="AM76" s="10" t="str">
        <f>IFERROR(VLOOKUP(AE76,'2024-2025'!#REF!,'Frais joueurs'!AM$1,0),"")</f>
        <v/>
      </c>
      <c r="AO76" s="1" t="str">
        <f t="shared" si="46"/>
        <v>Walter13</v>
      </c>
      <c r="AP76" s="22" t="str">
        <f>IFERROR(VLOOKUP(AO76,'2024-2025'!#REF!,'Frais joueurs'!AP$1,0),"")</f>
        <v/>
      </c>
      <c r="AQ76" s="15" t="str">
        <f>IFERROR(VLOOKUP(AO76,'2024-2025'!#REF!,'Frais joueurs'!AQ$1,0),"")</f>
        <v/>
      </c>
      <c r="AR76" s="16" t="str">
        <f>IFERROR(VLOOKUP(AO76,'2024-2025'!#REF!,'Frais joueurs'!AR$1,0),"")</f>
        <v/>
      </c>
      <c r="AS76" s="16" t="str">
        <f>IFERROR(VLOOKUP(AO76,'2024-2025'!#REF!,'Frais joueurs'!AS$1,0),"")</f>
        <v/>
      </c>
      <c r="AT76" s="9" t="str">
        <f>IFERROR(VLOOKUP(AO76,'2024-2025'!#REF!,'Frais joueurs'!AT$1,0),"")</f>
        <v/>
      </c>
      <c r="AU76" s="9" t="str">
        <f>IFERROR(VLOOKUP(AO76,'2024-2025'!#REF!,'Frais joueurs'!AU$1,0),"")</f>
        <v/>
      </c>
      <c r="AV76" s="9" t="str">
        <f>IFERROR(VLOOKUP(AO76,'2024-2025'!#REF!,'Frais joueurs'!AV$1,0),"")</f>
        <v/>
      </c>
      <c r="AW76" s="10" t="str">
        <f>IFERROR(VLOOKUP(AO76,'2024-2025'!#REF!,'Frais joueurs'!AW$1,0),"")</f>
        <v/>
      </c>
      <c r="AY76" s="1" t="str">
        <f t="shared" si="47"/>
        <v/>
      </c>
      <c r="AZ76" s="22" t="str">
        <f>IFERROR(VLOOKUP(AY76,'2024-2025'!#REF!,'Frais joueurs'!AZ$1,0),"")</f>
        <v/>
      </c>
      <c r="BA76" s="15" t="str">
        <f>IFERROR(VLOOKUP(AY76,'2024-2025'!#REF!,'Frais joueurs'!BA$1,0),"")</f>
        <v/>
      </c>
      <c r="BB76" s="16" t="str">
        <f>IFERROR(VLOOKUP(AY76,'2024-2025'!#REF!,'Frais joueurs'!BB$1,0),"")</f>
        <v/>
      </c>
      <c r="BC76" s="16" t="str">
        <f>IFERROR(VLOOKUP(AY76,'2024-2025'!#REF!,'Frais joueurs'!BC$1,0),"")</f>
        <v/>
      </c>
      <c r="BD76" s="9" t="str">
        <f>IFERROR(VLOOKUP(AY76,'2024-2025'!#REF!,'Frais joueurs'!BD$1,0),"")</f>
        <v/>
      </c>
      <c r="BE76" s="9" t="str">
        <f>IFERROR(VLOOKUP(AY76,'2024-2025'!#REF!,'Frais joueurs'!BE$1,0),"")</f>
        <v/>
      </c>
      <c r="BF76" s="9" t="str">
        <f>IFERROR(VLOOKUP(AY76,'2024-2025'!#REF!,'Frais joueurs'!BF$1,0),"")</f>
        <v/>
      </c>
      <c r="BG76" s="10" t="str">
        <f>IFERROR(VLOOKUP(AY76,'2024-2025'!#REF!,'Frais joueurs'!BG$1,0),"")</f>
        <v/>
      </c>
      <c r="BI76" s="1" t="str">
        <f t="shared" si="48"/>
        <v/>
      </c>
      <c r="BJ76" s="22" t="str">
        <f>IFERROR(VLOOKUP(BI76,'2024-2025'!#REF!,'Frais joueurs'!BJ$1,0),"")</f>
        <v/>
      </c>
      <c r="BK76" s="15" t="str">
        <f>IFERROR(VLOOKUP(BI76,'2024-2025'!#REF!,'Frais joueurs'!BK$1,0),"")</f>
        <v/>
      </c>
      <c r="BL76" s="16" t="str">
        <f>IFERROR(VLOOKUP(BI76,'2024-2025'!#REF!,'Frais joueurs'!BL$1,0),"")</f>
        <v/>
      </c>
      <c r="BM76" s="16" t="str">
        <f>IFERROR(VLOOKUP(BI76,'2024-2025'!#REF!,'Frais joueurs'!BM$1,0),"")</f>
        <v/>
      </c>
      <c r="BN76" s="9" t="str">
        <f>IFERROR(VLOOKUP(BI76,'2024-2025'!#REF!,'Frais joueurs'!BN$1,0),"")</f>
        <v/>
      </c>
      <c r="BO76" s="9" t="str">
        <f>IFERROR(VLOOKUP(BI76,'2024-2025'!#REF!,'Frais joueurs'!BO$1,0),"")</f>
        <v/>
      </c>
      <c r="BP76" s="9" t="str">
        <f>IFERROR(VLOOKUP(BI76,'2024-2025'!#REF!,'Frais joueurs'!BP$1,0),"")</f>
        <v/>
      </c>
      <c r="BQ76" s="10" t="str">
        <f>IFERROR(VLOOKUP(BI76,'2024-2025'!#REF!,'Frais joueurs'!BQ$1,0),"")</f>
        <v/>
      </c>
    </row>
    <row r="77" spans="1:69" ht="16.5" hidden="1" customHeight="1" x14ac:dyDescent="0.25">
      <c r="A77" s="1" t="str">
        <f t="shared" si="42"/>
        <v>François14</v>
      </c>
      <c r="B77" s="22" t="str">
        <f>IFERROR(VLOOKUP(A77,'2024-2025'!#REF!,'Frais joueurs'!B$1,0),"")</f>
        <v/>
      </c>
      <c r="C77" s="15" t="str">
        <f>IFERROR(VLOOKUP(A77,'2024-2025'!#REF!,'Frais joueurs'!C$1,0),"")</f>
        <v/>
      </c>
      <c r="D77" s="16" t="str">
        <f>IFERROR(VLOOKUP(A77,'2024-2025'!#REF!,'Frais joueurs'!D$1,0),"")</f>
        <v/>
      </c>
      <c r="E77" s="16" t="str">
        <f>IFERROR(VLOOKUP(A77,'2024-2025'!#REF!,'Frais joueurs'!E$1,0),"")</f>
        <v/>
      </c>
      <c r="F77" s="9" t="str">
        <f>IFERROR(VLOOKUP(A77,'2024-2025'!#REF!,'Frais joueurs'!F$1,0),"")</f>
        <v/>
      </c>
      <c r="G77" s="9" t="str">
        <f>IFERROR(VLOOKUP(A77,'2024-2025'!#REF!,'Frais joueurs'!G$1,0),"")</f>
        <v/>
      </c>
      <c r="H77" s="9" t="str">
        <f>IFERROR(VLOOKUP(A77,'2024-2025'!#REF!,'Frais joueurs'!H$1,0),"")</f>
        <v/>
      </c>
      <c r="I77" s="10" t="str">
        <f>IFERROR(VLOOKUP(A77,'2024-2025'!#REF!,'Frais joueurs'!I$1,0),"")</f>
        <v/>
      </c>
      <c r="K77" s="1" t="str">
        <f t="shared" si="43"/>
        <v>José R14</v>
      </c>
      <c r="L77" s="22" t="str">
        <f>IFERROR(VLOOKUP(K77,'2024-2025'!#REF!,'Frais joueurs'!L$1,0),"")</f>
        <v/>
      </c>
      <c r="M77" s="15" t="str">
        <f>IFERROR(VLOOKUP(K77,'2024-2025'!#REF!,'Frais joueurs'!M$1,0),"")</f>
        <v/>
      </c>
      <c r="N77" s="16" t="str">
        <f>IFERROR(VLOOKUP(K77,'2024-2025'!#REF!,'Frais joueurs'!N$1,0),"")</f>
        <v/>
      </c>
      <c r="O77" s="16" t="str">
        <f>IFERROR(VLOOKUP(K77,'2024-2025'!#REF!,'Frais joueurs'!O$1,0),"")</f>
        <v/>
      </c>
      <c r="P77" s="9" t="str">
        <f>IFERROR(VLOOKUP(K77,'2024-2025'!#REF!,'Frais joueurs'!P$1,0),"")</f>
        <v/>
      </c>
      <c r="Q77" s="9" t="str">
        <f>IFERROR(VLOOKUP(K77,'2024-2025'!#REF!,'Frais joueurs'!Q$1,0),"")</f>
        <v/>
      </c>
      <c r="R77" s="9" t="str">
        <f>IFERROR(VLOOKUP(K77,'2024-2025'!#REF!,'Frais joueurs'!R$1,0),"")</f>
        <v/>
      </c>
      <c r="S77" s="10" t="str">
        <f>IFERROR(VLOOKUP(K77,'2024-2025'!#REF!,'Frais joueurs'!S$1,0),"")</f>
        <v/>
      </c>
      <c r="U77" s="1" t="str">
        <f t="shared" si="44"/>
        <v>Mehmet14</v>
      </c>
      <c r="V77" s="22" t="str">
        <f>IFERROR(VLOOKUP(U77,'2024-2025'!#REF!,'Frais joueurs'!V$1,0),"")</f>
        <v/>
      </c>
      <c r="W77" s="15" t="str">
        <f>IFERROR(VLOOKUP(U77,'2024-2025'!#REF!,'Frais joueurs'!W$1,0),"")</f>
        <v/>
      </c>
      <c r="X77" s="16" t="str">
        <f>IFERROR(VLOOKUP(U77,'2024-2025'!#REF!,'Frais joueurs'!X$1,0),"")</f>
        <v/>
      </c>
      <c r="Y77" s="16" t="str">
        <f>IFERROR(VLOOKUP(U77,'2024-2025'!#REF!,'Frais joueurs'!Y$1,0),"")</f>
        <v/>
      </c>
      <c r="Z77" s="9" t="str">
        <f>IFERROR(VLOOKUP(U77,'2024-2025'!#REF!,'Frais joueurs'!Z$1,0),"")</f>
        <v/>
      </c>
      <c r="AA77" s="9" t="str">
        <f>IFERROR(VLOOKUP(U77,'2024-2025'!#REF!,'Frais joueurs'!AA$1,0),"")</f>
        <v/>
      </c>
      <c r="AB77" s="9" t="str">
        <f>IFERROR(VLOOKUP(U77,'2024-2025'!#REF!,'Frais joueurs'!AB$1,0),"")</f>
        <v/>
      </c>
      <c r="AC77" s="10" t="str">
        <f>IFERROR(VLOOKUP(U77,'2024-2025'!#REF!,'Frais joueurs'!AC$1,0),"")</f>
        <v/>
      </c>
      <c r="AE77" s="1" t="str">
        <f t="shared" si="45"/>
        <v>Nicolas14</v>
      </c>
      <c r="AF77" s="22" t="str">
        <f>IFERROR(VLOOKUP(AE77,'2024-2025'!#REF!,'Frais joueurs'!AF$1,0),"")</f>
        <v/>
      </c>
      <c r="AG77" s="15" t="str">
        <f>IFERROR(VLOOKUP(AE77,'2024-2025'!#REF!,'Frais joueurs'!AG$1,0),"")</f>
        <v/>
      </c>
      <c r="AH77" s="16" t="str">
        <f>IFERROR(VLOOKUP(AE77,'2024-2025'!#REF!,'Frais joueurs'!AH$1,0),"")</f>
        <v/>
      </c>
      <c r="AI77" s="16" t="str">
        <f>IFERROR(VLOOKUP(AE77,'2024-2025'!#REF!,'Frais joueurs'!AI$1,0),"")</f>
        <v/>
      </c>
      <c r="AJ77" s="9" t="str">
        <f>IFERROR(VLOOKUP(AE77,'2024-2025'!#REF!,'Frais joueurs'!AJ$1,0),"")</f>
        <v/>
      </c>
      <c r="AK77" s="9" t="str">
        <f>IFERROR(VLOOKUP(AE77,'2024-2025'!#REF!,'Frais joueurs'!AK$1,0),"")</f>
        <v/>
      </c>
      <c r="AL77" s="9" t="str">
        <f>IFERROR(VLOOKUP(AE77,'2024-2025'!#REF!,'Frais joueurs'!AL$1,0),"")</f>
        <v/>
      </c>
      <c r="AM77" s="10" t="str">
        <f>IFERROR(VLOOKUP(AE77,'2024-2025'!#REF!,'Frais joueurs'!AM$1,0),"")</f>
        <v/>
      </c>
      <c r="AO77" s="1" t="str">
        <f t="shared" si="46"/>
        <v>Walter14</v>
      </c>
      <c r="AP77" s="22" t="str">
        <f>IFERROR(VLOOKUP(AO77,'2024-2025'!#REF!,'Frais joueurs'!AP$1,0),"")</f>
        <v/>
      </c>
      <c r="AQ77" s="15" t="str">
        <f>IFERROR(VLOOKUP(AO77,'2024-2025'!#REF!,'Frais joueurs'!AQ$1,0),"")</f>
        <v/>
      </c>
      <c r="AR77" s="16" t="str">
        <f>IFERROR(VLOOKUP(AO77,'2024-2025'!#REF!,'Frais joueurs'!AR$1,0),"")</f>
        <v/>
      </c>
      <c r="AS77" s="16" t="str">
        <f>IFERROR(VLOOKUP(AO77,'2024-2025'!#REF!,'Frais joueurs'!AS$1,0),"")</f>
        <v/>
      </c>
      <c r="AT77" s="9" t="str">
        <f>IFERROR(VLOOKUP(AO77,'2024-2025'!#REF!,'Frais joueurs'!AT$1,0),"")</f>
        <v/>
      </c>
      <c r="AU77" s="9" t="str">
        <f>IFERROR(VLOOKUP(AO77,'2024-2025'!#REF!,'Frais joueurs'!AU$1,0),"")</f>
        <v/>
      </c>
      <c r="AV77" s="9" t="str">
        <f>IFERROR(VLOOKUP(AO77,'2024-2025'!#REF!,'Frais joueurs'!AV$1,0),"")</f>
        <v/>
      </c>
      <c r="AW77" s="10" t="str">
        <f>IFERROR(VLOOKUP(AO77,'2024-2025'!#REF!,'Frais joueurs'!AW$1,0),"")</f>
        <v/>
      </c>
      <c r="AY77" s="1" t="str">
        <f t="shared" si="47"/>
        <v/>
      </c>
      <c r="AZ77" s="22" t="str">
        <f>IFERROR(VLOOKUP(AY77,'2024-2025'!#REF!,'Frais joueurs'!AZ$1,0),"")</f>
        <v/>
      </c>
      <c r="BA77" s="15" t="str">
        <f>IFERROR(VLOOKUP(AY77,'2024-2025'!#REF!,'Frais joueurs'!BA$1,0),"")</f>
        <v/>
      </c>
      <c r="BB77" s="16" t="str">
        <f>IFERROR(VLOOKUP(AY77,'2024-2025'!#REF!,'Frais joueurs'!BB$1,0),"")</f>
        <v/>
      </c>
      <c r="BC77" s="16" t="str">
        <f>IFERROR(VLOOKUP(AY77,'2024-2025'!#REF!,'Frais joueurs'!BC$1,0),"")</f>
        <v/>
      </c>
      <c r="BD77" s="9" t="str">
        <f>IFERROR(VLOOKUP(AY77,'2024-2025'!#REF!,'Frais joueurs'!BD$1,0),"")</f>
        <v/>
      </c>
      <c r="BE77" s="9" t="str">
        <f>IFERROR(VLOOKUP(AY77,'2024-2025'!#REF!,'Frais joueurs'!BE$1,0),"")</f>
        <v/>
      </c>
      <c r="BF77" s="9" t="str">
        <f>IFERROR(VLOOKUP(AY77,'2024-2025'!#REF!,'Frais joueurs'!BF$1,0),"")</f>
        <v/>
      </c>
      <c r="BG77" s="10" t="str">
        <f>IFERROR(VLOOKUP(AY77,'2024-2025'!#REF!,'Frais joueurs'!BG$1,0),"")</f>
        <v/>
      </c>
      <c r="BI77" s="1" t="str">
        <f t="shared" si="48"/>
        <v/>
      </c>
      <c r="BJ77" s="22" t="str">
        <f>IFERROR(VLOOKUP(BI77,'2024-2025'!#REF!,'Frais joueurs'!BJ$1,0),"")</f>
        <v/>
      </c>
      <c r="BK77" s="15" t="str">
        <f>IFERROR(VLOOKUP(BI77,'2024-2025'!#REF!,'Frais joueurs'!BK$1,0),"")</f>
        <v/>
      </c>
      <c r="BL77" s="16" t="str">
        <f>IFERROR(VLOOKUP(BI77,'2024-2025'!#REF!,'Frais joueurs'!BL$1,0),"")</f>
        <v/>
      </c>
      <c r="BM77" s="16" t="str">
        <f>IFERROR(VLOOKUP(BI77,'2024-2025'!#REF!,'Frais joueurs'!BM$1,0),"")</f>
        <v/>
      </c>
      <c r="BN77" s="9" t="str">
        <f>IFERROR(VLOOKUP(BI77,'2024-2025'!#REF!,'Frais joueurs'!BN$1,0),"")</f>
        <v/>
      </c>
      <c r="BO77" s="9" t="str">
        <f>IFERROR(VLOOKUP(BI77,'2024-2025'!#REF!,'Frais joueurs'!BO$1,0),"")</f>
        <v/>
      </c>
      <c r="BP77" s="9" t="str">
        <f>IFERROR(VLOOKUP(BI77,'2024-2025'!#REF!,'Frais joueurs'!BP$1,0),"")</f>
        <v/>
      </c>
      <c r="BQ77" s="10" t="str">
        <f>IFERROR(VLOOKUP(BI77,'2024-2025'!#REF!,'Frais joueurs'!BQ$1,0),"")</f>
        <v/>
      </c>
    </row>
    <row r="78" spans="1:69" ht="16.5" hidden="1" customHeight="1" x14ac:dyDescent="0.25">
      <c r="A78" s="1" t="str">
        <f t="shared" si="42"/>
        <v>François15</v>
      </c>
      <c r="B78" s="22" t="str">
        <f>IFERROR(VLOOKUP(A78,'2024-2025'!#REF!,'Frais joueurs'!B$1,0),"")</f>
        <v/>
      </c>
      <c r="C78" s="15" t="str">
        <f>IFERROR(VLOOKUP(A78,'2024-2025'!#REF!,'Frais joueurs'!C$1,0),"")</f>
        <v/>
      </c>
      <c r="D78" s="16" t="str">
        <f>IFERROR(VLOOKUP(A78,'2024-2025'!#REF!,'Frais joueurs'!D$1,0),"")</f>
        <v/>
      </c>
      <c r="E78" s="16" t="str">
        <f>IFERROR(VLOOKUP(A78,'2024-2025'!#REF!,'Frais joueurs'!E$1,0),"")</f>
        <v/>
      </c>
      <c r="F78" s="9" t="str">
        <f>IFERROR(VLOOKUP(A78,'2024-2025'!#REF!,'Frais joueurs'!F$1,0),"")</f>
        <v/>
      </c>
      <c r="G78" s="9" t="str">
        <f>IFERROR(VLOOKUP(A78,'2024-2025'!#REF!,'Frais joueurs'!G$1,0),"")</f>
        <v/>
      </c>
      <c r="H78" s="9" t="str">
        <f>IFERROR(VLOOKUP(A78,'2024-2025'!#REF!,'Frais joueurs'!H$1,0),"")</f>
        <v/>
      </c>
      <c r="I78" s="10" t="str">
        <f>IFERROR(VLOOKUP(A78,'2024-2025'!#REF!,'Frais joueurs'!I$1,0),"")</f>
        <v/>
      </c>
      <c r="K78" s="1" t="str">
        <f t="shared" si="43"/>
        <v>José R15</v>
      </c>
      <c r="L78" s="22" t="str">
        <f>IFERROR(VLOOKUP(K78,'2024-2025'!#REF!,'Frais joueurs'!L$1,0),"")</f>
        <v/>
      </c>
      <c r="M78" s="15" t="str">
        <f>IFERROR(VLOOKUP(K78,'2024-2025'!#REF!,'Frais joueurs'!M$1,0),"")</f>
        <v/>
      </c>
      <c r="N78" s="16" t="str">
        <f>IFERROR(VLOOKUP(K78,'2024-2025'!#REF!,'Frais joueurs'!N$1,0),"")</f>
        <v/>
      </c>
      <c r="O78" s="16" t="str">
        <f>IFERROR(VLOOKUP(K78,'2024-2025'!#REF!,'Frais joueurs'!O$1,0),"")</f>
        <v/>
      </c>
      <c r="P78" s="9" t="str">
        <f>IFERROR(VLOOKUP(K78,'2024-2025'!#REF!,'Frais joueurs'!P$1,0),"")</f>
        <v/>
      </c>
      <c r="Q78" s="9" t="str">
        <f>IFERROR(VLOOKUP(K78,'2024-2025'!#REF!,'Frais joueurs'!Q$1,0),"")</f>
        <v/>
      </c>
      <c r="R78" s="9" t="str">
        <f>IFERROR(VLOOKUP(K78,'2024-2025'!#REF!,'Frais joueurs'!R$1,0),"")</f>
        <v/>
      </c>
      <c r="S78" s="10" t="str">
        <f>IFERROR(VLOOKUP(K78,'2024-2025'!#REF!,'Frais joueurs'!S$1,0),"")</f>
        <v/>
      </c>
      <c r="U78" s="1" t="str">
        <f t="shared" si="44"/>
        <v>Mehmet15</v>
      </c>
      <c r="V78" s="22" t="str">
        <f>IFERROR(VLOOKUP(U78,'2024-2025'!#REF!,'Frais joueurs'!V$1,0),"")</f>
        <v/>
      </c>
      <c r="W78" s="15" t="str">
        <f>IFERROR(VLOOKUP(U78,'2024-2025'!#REF!,'Frais joueurs'!W$1,0),"")</f>
        <v/>
      </c>
      <c r="X78" s="16" t="str">
        <f>IFERROR(VLOOKUP(U78,'2024-2025'!#REF!,'Frais joueurs'!X$1,0),"")</f>
        <v/>
      </c>
      <c r="Y78" s="16" t="str">
        <f>IFERROR(VLOOKUP(U78,'2024-2025'!#REF!,'Frais joueurs'!Y$1,0),"")</f>
        <v/>
      </c>
      <c r="Z78" s="9" t="str">
        <f>IFERROR(VLOOKUP(U78,'2024-2025'!#REF!,'Frais joueurs'!Z$1,0),"")</f>
        <v/>
      </c>
      <c r="AA78" s="9" t="str">
        <f>IFERROR(VLOOKUP(U78,'2024-2025'!#REF!,'Frais joueurs'!AA$1,0),"")</f>
        <v/>
      </c>
      <c r="AB78" s="9" t="str">
        <f>IFERROR(VLOOKUP(U78,'2024-2025'!#REF!,'Frais joueurs'!AB$1,0),"")</f>
        <v/>
      </c>
      <c r="AC78" s="10" t="str">
        <f>IFERROR(VLOOKUP(U78,'2024-2025'!#REF!,'Frais joueurs'!AC$1,0),"")</f>
        <v/>
      </c>
      <c r="AE78" s="1" t="str">
        <f t="shared" si="45"/>
        <v>Nicolas15</v>
      </c>
      <c r="AF78" s="22" t="str">
        <f>IFERROR(VLOOKUP(AE78,'2024-2025'!#REF!,'Frais joueurs'!AF$1,0),"")</f>
        <v/>
      </c>
      <c r="AG78" s="15" t="str">
        <f>IFERROR(VLOOKUP(AE78,'2024-2025'!#REF!,'Frais joueurs'!AG$1,0),"")</f>
        <v/>
      </c>
      <c r="AH78" s="16" t="str">
        <f>IFERROR(VLOOKUP(AE78,'2024-2025'!#REF!,'Frais joueurs'!AH$1,0),"")</f>
        <v/>
      </c>
      <c r="AI78" s="16" t="str">
        <f>IFERROR(VLOOKUP(AE78,'2024-2025'!#REF!,'Frais joueurs'!AI$1,0),"")</f>
        <v/>
      </c>
      <c r="AJ78" s="9" t="str">
        <f>IFERROR(VLOOKUP(AE78,'2024-2025'!#REF!,'Frais joueurs'!AJ$1,0),"")</f>
        <v/>
      </c>
      <c r="AK78" s="9" t="str">
        <f>IFERROR(VLOOKUP(AE78,'2024-2025'!#REF!,'Frais joueurs'!AK$1,0),"")</f>
        <v/>
      </c>
      <c r="AL78" s="9" t="str">
        <f>IFERROR(VLOOKUP(AE78,'2024-2025'!#REF!,'Frais joueurs'!AL$1,0),"")</f>
        <v/>
      </c>
      <c r="AM78" s="10" t="str">
        <f>IFERROR(VLOOKUP(AE78,'2024-2025'!#REF!,'Frais joueurs'!AM$1,0),"")</f>
        <v/>
      </c>
      <c r="AO78" s="1" t="str">
        <f t="shared" si="46"/>
        <v>Walter15</v>
      </c>
      <c r="AP78" s="22" t="str">
        <f>IFERROR(VLOOKUP(AO78,'2024-2025'!#REF!,'Frais joueurs'!AP$1,0),"")</f>
        <v/>
      </c>
      <c r="AQ78" s="15" t="str">
        <f>IFERROR(VLOOKUP(AO78,'2024-2025'!#REF!,'Frais joueurs'!AQ$1,0),"")</f>
        <v/>
      </c>
      <c r="AR78" s="16" t="str">
        <f>IFERROR(VLOOKUP(AO78,'2024-2025'!#REF!,'Frais joueurs'!AR$1,0),"")</f>
        <v/>
      </c>
      <c r="AS78" s="16" t="str">
        <f>IFERROR(VLOOKUP(AO78,'2024-2025'!#REF!,'Frais joueurs'!AS$1,0),"")</f>
        <v/>
      </c>
      <c r="AT78" s="9" t="str">
        <f>IFERROR(VLOOKUP(AO78,'2024-2025'!#REF!,'Frais joueurs'!AT$1,0),"")</f>
        <v/>
      </c>
      <c r="AU78" s="9" t="str">
        <f>IFERROR(VLOOKUP(AO78,'2024-2025'!#REF!,'Frais joueurs'!AU$1,0),"")</f>
        <v/>
      </c>
      <c r="AV78" s="9" t="str">
        <f>IFERROR(VLOOKUP(AO78,'2024-2025'!#REF!,'Frais joueurs'!AV$1,0),"")</f>
        <v/>
      </c>
      <c r="AW78" s="10" t="str">
        <f>IFERROR(VLOOKUP(AO78,'2024-2025'!#REF!,'Frais joueurs'!AW$1,0),"")</f>
        <v/>
      </c>
      <c r="AY78" s="1" t="str">
        <f t="shared" si="47"/>
        <v/>
      </c>
      <c r="AZ78" s="22" t="str">
        <f>IFERROR(VLOOKUP(AY78,'2024-2025'!#REF!,'Frais joueurs'!AZ$1,0),"")</f>
        <v/>
      </c>
      <c r="BA78" s="15" t="str">
        <f>IFERROR(VLOOKUP(AY78,'2024-2025'!#REF!,'Frais joueurs'!BA$1,0),"")</f>
        <v/>
      </c>
      <c r="BB78" s="16" t="str">
        <f>IFERROR(VLOOKUP(AY78,'2024-2025'!#REF!,'Frais joueurs'!BB$1,0),"")</f>
        <v/>
      </c>
      <c r="BC78" s="16" t="str">
        <f>IFERROR(VLOOKUP(AY78,'2024-2025'!#REF!,'Frais joueurs'!BC$1,0),"")</f>
        <v/>
      </c>
      <c r="BD78" s="9" t="str">
        <f>IFERROR(VLOOKUP(AY78,'2024-2025'!#REF!,'Frais joueurs'!BD$1,0),"")</f>
        <v/>
      </c>
      <c r="BE78" s="9" t="str">
        <f>IFERROR(VLOOKUP(AY78,'2024-2025'!#REF!,'Frais joueurs'!BE$1,0),"")</f>
        <v/>
      </c>
      <c r="BF78" s="9" t="str">
        <f>IFERROR(VLOOKUP(AY78,'2024-2025'!#REF!,'Frais joueurs'!BF$1,0),"")</f>
        <v/>
      </c>
      <c r="BG78" s="10" t="str">
        <f>IFERROR(VLOOKUP(AY78,'2024-2025'!#REF!,'Frais joueurs'!BG$1,0),"")</f>
        <v/>
      </c>
      <c r="BI78" s="1" t="str">
        <f t="shared" si="48"/>
        <v/>
      </c>
      <c r="BJ78" s="22" t="str">
        <f>IFERROR(VLOOKUP(BI78,'2024-2025'!#REF!,'Frais joueurs'!BJ$1,0),"")</f>
        <v/>
      </c>
      <c r="BK78" s="15" t="str">
        <f>IFERROR(VLOOKUP(BI78,'2024-2025'!#REF!,'Frais joueurs'!BK$1,0),"")</f>
        <v/>
      </c>
      <c r="BL78" s="16" t="str">
        <f>IFERROR(VLOOKUP(BI78,'2024-2025'!#REF!,'Frais joueurs'!BL$1,0),"")</f>
        <v/>
      </c>
      <c r="BM78" s="16" t="str">
        <f>IFERROR(VLOOKUP(BI78,'2024-2025'!#REF!,'Frais joueurs'!BM$1,0),"")</f>
        <v/>
      </c>
      <c r="BN78" s="9" t="str">
        <f>IFERROR(VLOOKUP(BI78,'2024-2025'!#REF!,'Frais joueurs'!BN$1,0),"")</f>
        <v/>
      </c>
      <c r="BO78" s="9" t="str">
        <f>IFERROR(VLOOKUP(BI78,'2024-2025'!#REF!,'Frais joueurs'!BO$1,0),"")</f>
        <v/>
      </c>
      <c r="BP78" s="9" t="str">
        <f>IFERROR(VLOOKUP(BI78,'2024-2025'!#REF!,'Frais joueurs'!BP$1,0),"")</f>
        <v/>
      </c>
      <c r="BQ78" s="10" t="str">
        <f>IFERROR(VLOOKUP(BI78,'2024-2025'!#REF!,'Frais joueurs'!BQ$1,0),"")</f>
        <v/>
      </c>
    </row>
    <row r="79" spans="1:69" ht="75" hidden="1" x14ac:dyDescent="0.25">
      <c r="B79" s="27" t="s">
        <v>169</v>
      </c>
      <c r="C79" s="28"/>
      <c r="D79" s="30" t="s">
        <v>170</v>
      </c>
      <c r="E79" s="30" t="s">
        <v>171</v>
      </c>
      <c r="F79" s="29" t="s">
        <v>172</v>
      </c>
      <c r="G79" s="29" t="s">
        <v>172</v>
      </c>
      <c r="H79" s="29" t="s">
        <v>172</v>
      </c>
      <c r="I79" s="31" t="s">
        <v>172</v>
      </c>
      <c r="L79" s="27" t="s">
        <v>169</v>
      </c>
      <c r="M79" s="28"/>
      <c r="N79" s="30" t="s">
        <v>170</v>
      </c>
      <c r="O79" s="30" t="s">
        <v>171</v>
      </c>
      <c r="P79" s="29" t="s">
        <v>172</v>
      </c>
      <c r="Q79" s="29" t="s">
        <v>172</v>
      </c>
      <c r="R79" s="29" t="s">
        <v>172</v>
      </c>
      <c r="S79" s="31" t="s">
        <v>172</v>
      </c>
      <c r="V79" s="27" t="s">
        <v>169</v>
      </c>
      <c r="W79" s="28"/>
      <c r="X79" s="30" t="s">
        <v>170</v>
      </c>
      <c r="Y79" s="30" t="s">
        <v>171</v>
      </c>
      <c r="Z79" s="29" t="s">
        <v>172</v>
      </c>
      <c r="AA79" s="29" t="s">
        <v>172</v>
      </c>
      <c r="AB79" s="29" t="s">
        <v>172</v>
      </c>
      <c r="AC79" s="31" t="s">
        <v>172</v>
      </c>
      <c r="AF79" s="27" t="s">
        <v>169</v>
      </c>
      <c r="AG79" s="28"/>
      <c r="AH79" s="30" t="s">
        <v>170</v>
      </c>
      <c r="AI79" s="30" t="s">
        <v>171</v>
      </c>
      <c r="AJ79" s="29" t="s">
        <v>172</v>
      </c>
      <c r="AK79" s="29" t="s">
        <v>172</v>
      </c>
      <c r="AL79" s="29" t="s">
        <v>172</v>
      </c>
      <c r="AM79" s="31" t="s">
        <v>172</v>
      </c>
      <c r="AP79" s="27" t="s">
        <v>169</v>
      </c>
      <c r="AQ79" s="28"/>
      <c r="AR79" s="30" t="s">
        <v>170</v>
      </c>
      <c r="AS79" s="30" t="s">
        <v>171</v>
      </c>
      <c r="AT79" s="29" t="s">
        <v>172</v>
      </c>
      <c r="AU79" s="29" t="s">
        <v>172</v>
      </c>
      <c r="AV79" s="29" t="s">
        <v>172</v>
      </c>
      <c r="AW79" s="31" t="s">
        <v>172</v>
      </c>
      <c r="AZ79" s="27" t="s">
        <v>169</v>
      </c>
      <c r="BA79" s="28"/>
      <c r="BB79" s="30" t="s">
        <v>170</v>
      </c>
      <c r="BC79" s="30" t="s">
        <v>171</v>
      </c>
      <c r="BD79" s="29" t="s">
        <v>172</v>
      </c>
      <c r="BE79" s="29" t="s">
        <v>172</v>
      </c>
      <c r="BF79" s="29" t="s">
        <v>172</v>
      </c>
      <c r="BG79" s="31" t="s">
        <v>172</v>
      </c>
      <c r="BJ79" s="27" t="s">
        <v>169</v>
      </c>
      <c r="BK79" s="28"/>
      <c r="BL79" s="30" t="s">
        <v>170</v>
      </c>
      <c r="BM79" s="30" t="s">
        <v>171</v>
      </c>
      <c r="BN79" s="29" t="s">
        <v>172</v>
      </c>
      <c r="BO79" s="29" t="s">
        <v>172</v>
      </c>
      <c r="BP79" s="29" t="s">
        <v>172</v>
      </c>
      <c r="BQ79" s="31" t="s">
        <v>172</v>
      </c>
    </row>
    <row r="80" spans="1:69" ht="15.75" hidden="1" thickBot="1" x14ac:dyDescent="0.3">
      <c r="B80" s="32">
        <f>E80+F80+G80+H80+I80</f>
        <v>0</v>
      </c>
      <c r="C80" s="23"/>
      <c r="D80" s="24">
        <f>SUM(D64:D78)</f>
        <v>0</v>
      </c>
      <c r="E80" s="25">
        <f>IF(D80=0,0,D80*0.3)</f>
        <v>0</v>
      </c>
      <c r="F80" s="25">
        <f>SUM(F64:F78)</f>
        <v>0</v>
      </c>
      <c r="G80" s="25">
        <f>SUM(G64:G78)</f>
        <v>0</v>
      </c>
      <c r="H80" s="25">
        <f>SUM(H64:H78)</f>
        <v>0</v>
      </c>
      <c r="I80" s="26">
        <f>SUM(I64:I78)</f>
        <v>0</v>
      </c>
      <c r="L80" s="32">
        <f>O80+P80+Q80+R80+S80</f>
        <v>0</v>
      </c>
      <c r="M80" s="23"/>
      <c r="N80" s="24">
        <f>SUM(N64:N78)</f>
        <v>0</v>
      </c>
      <c r="O80" s="25">
        <f>IF(N80=0,0,N80*0.3)</f>
        <v>0</v>
      </c>
      <c r="P80" s="25">
        <f>SUM(P64:P78)</f>
        <v>0</v>
      </c>
      <c r="Q80" s="25">
        <f>SUM(Q64:Q78)</f>
        <v>0</v>
      </c>
      <c r="R80" s="25">
        <f>SUM(R64:R78)</f>
        <v>0</v>
      </c>
      <c r="S80" s="26">
        <f>SUM(S64:S78)</f>
        <v>0</v>
      </c>
      <c r="V80" s="32">
        <f>Y80+Z80+AA80+AB80+AC80</f>
        <v>0</v>
      </c>
      <c r="W80" s="23"/>
      <c r="X80" s="24">
        <f>SUM(X64:X78)</f>
        <v>0</v>
      </c>
      <c r="Y80" s="25">
        <f>IF(X80=0,0,X80*0.3)</f>
        <v>0</v>
      </c>
      <c r="Z80" s="25">
        <f>SUM(Z64:Z78)</f>
        <v>0</v>
      </c>
      <c r="AA80" s="25">
        <f>SUM(AA64:AA78)</f>
        <v>0</v>
      </c>
      <c r="AB80" s="25">
        <f>SUM(AB64:AB78)</f>
        <v>0</v>
      </c>
      <c r="AC80" s="26">
        <f>SUM(AC64:AC78)</f>
        <v>0</v>
      </c>
      <c r="AF80" s="32">
        <f>AI80+AJ80+AK80+AL80+AM80</f>
        <v>0</v>
      </c>
      <c r="AG80" s="23"/>
      <c r="AH80" s="24">
        <f>SUM(AH64:AH78)</f>
        <v>0</v>
      </c>
      <c r="AI80" s="25">
        <f>IF(AH80=0,0,AH80*0.3)</f>
        <v>0</v>
      </c>
      <c r="AJ80" s="25">
        <f>SUM(AJ64:AJ78)</f>
        <v>0</v>
      </c>
      <c r="AK80" s="25">
        <f>SUM(AK64:AK78)</f>
        <v>0</v>
      </c>
      <c r="AL80" s="25">
        <f>SUM(AL64:AL78)</f>
        <v>0</v>
      </c>
      <c r="AM80" s="26">
        <f>SUM(AM64:AM78)</f>
        <v>0</v>
      </c>
      <c r="AP80" s="32">
        <f>AS80+AT80+AU80+AV80+AW80</f>
        <v>0</v>
      </c>
      <c r="AQ80" s="23"/>
      <c r="AR80" s="24">
        <f>SUM(AR64:AR78)</f>
        <v>0</v>
      </c>
      <c r="AS80" s="25">
        <f>IF(AR80=0,0,AR80*0.3)</f>
        <v>0</v>
      </c>
      <c r="AT80" s="25">
        <f>SUM(AT64:AT78)</f>
        <v>0</v>
      </c>
      <c r="AU80" s="25">
        <f>SUM(AU64:AU78)</f>
        <v>0</v>
      </c>
      <c r="AV80" s="25">
        <f>SUM(AV64:AV78)</f>
        <v>0</v>
      </c>
      <c r="AW80" s="26">
        <f>SUM(AW64:AW78)</f>
        <v>0</v>
      </c>
      <c r="AZ80" s="32">
        <f>BC80+BD80+BE80+BF80+BG80</f>
        <v>0</v>
      </c>
      <c r="BA80" s="23"/>
      <c r="BB80" s="24">
        <f>SUM(BB64:BB78)</f>
        <v>0</v>
      </c>
      <c r="BC80" s="25">
        <f>IF(BB80=0,0,BB80*0.3)</f>
        <v>0</v>
      </c>
      <c r="BD80" s="25">
        <f>SUM(BD64:BD78)</f>
        <v>0</v>
      </c>
      <c r="BE80" s="25">
        <f>SUM(BE64:BE78)</f>
        <v>0</v>
      </c>
      <c r="BF80" s="25">
        <f>SUM(BF64:BF78)</f>
        <v>0</v>
      </c>
      <c r="BG80" s="26">
        <f>SUM(BG64:BG78)</f>
        <v>0</v>
      </c>
      <c r="BJ80" s="32">
        <f>BM80+BN80+BO80+BP80+BQ80</f>
        <v>0</v>
      </c>
      <c r="BK80" s="23"/>
      <c r="BL80" s="24">
        <f>SUM(BL64:BL78)</f>
        <v>0</v>
      </c>
      <c r="BM80" s="25">
        <f>IF(BL80=0,0,BL80*0.3)</f>
        <v>0</v>
      </c>
      <c r="BN80" s="25">
        <f>SUM(BN64:BN78)</f>
        <v>0</v>
      </c>
      <c r="BO80" s="25">
        <f>SUM(BO64:BO78)</f>
        <v>0</v>
      </c>
      <c r="BP80" s="25">
        <f>SUM(BP64:BP78)</f>
        <v>0</v>
      </c>
      <c r="BQ80" s="26">
        <f>SUM(BQ64:BQ78)</f>
        <v>0</v>
      </c>
    </row>
  </sheetData>
  <mergeCells count="80">
    <mergeCell ref="P2:Q2"/>
    <mergeCell ref="R2:S2"/>
    <mergeCell ref="P22:Q22"/>
    <mergeCell ref="R22:S22"/>
    <mergeCell ref="F42:G42"/>
    <mergeCell ref="H42:I42"/>
    <mergeCell ref="M2:O2"/>
    <mergeCell ref="M22:O22"/>
    <mergeCell ref="F2:G2"/>
    <mergeCell ref="H2:I2"/>
    <mergeCell ref="F22:G22"/>
    <mergeCell ref="H22:I22"/>
    <mergeCell ref="F62:G62"/>
    <mergeCell ref="H62:I62"/>
    <mergeCell ref="P42:Q42"/>
    <mergeCell ref="R42:S42"/>
    <mergeCell ref="P62:Q62"/>
    <mergeCell ref="R62:S62"/>
    <mergeCell ref="M42:O42"/>
    <mergeCell ref="M62:O62"/>
    <mergeCell ref="Z2:AA2"/>
    <mergeCell ref="AB2:AC2"/>
    <mergeCell ref="AJ2:AK2"/>
    <mergeCell ref="AL2:AM2"/>
    <mergeCell ref="Z22:AA22"/>
    <mergeCell ref="AB22:AC22"/>
    <mergeCell ref="AJ22:AK22"/>
    <mergeCell ref="AL22:AM22"/>
    <mergeCell ref="AG22:AI22"/>
    <mergeCell ref="AG2:AI2"/>
    <mergeCell ref="Z42:AA42"/>
    <mergeCell ref="AB42:AC42"/>
    <mergeCell ref="AJ42:AK42"/>
    <mergeCell ref="AL42:AM42"/>
    <mergeCell ref="Z62:AA62"/>
    <mergeCell ref="AB62:AC62"/>
    <mergeCell ref="AJ62:AK62"/>
    <mergeCell ref="AL62:AM62"/>
    <mergeCell ref="AG62:AI62"/>
    <mergeCell ref="AG42:AI42"/>
    <mergeCell ref="BD62:BE62"/>
    <mergeCell ref="BF62:BG62"/>
    <mergeCell ref="AT2:AU2"/>
    <mergeCell ref="AV2:AW2"/>
    <mergeCell ref="AT22:AU22"/>
    <mergeCell ref="AV22:AW22"/>
    <mergeCell ref="AT42:AU42"/>
    <mergeCell ref="AV42:AW42"/>
    <mergeCell ref="BD2:BE2"/>
    <mergeCell ref="BF2:BG2"/>
    <mergeCell ref="BD22:BE22"/>
    <mergeCell ref="BF22:BG22"/>
    <mergeCell ref="BD42:BE42"/>
    <mergeCell ref="BF42:BG42"/>
    <mergeCell ref="C62:E62"/>
    <mergeCell ref="C42:E42"/>
    <mergeCell ref="C22:E22"/>
    <mergeCell ref="C2:E2"/>
    <mergeCell ref="BK2:BM2"/>
    <mergeCell ref="BK62:BM62"/>
    <mergeCell ref="AQ2:AS2"/>
    <mergeCell ref="AQ22:AS22"/>
    <mergeCell ref="AQ42:AS42"/>
    <mergeCell ref="AQ62:AS62"/>
    <mergeCell ref="BA2:BC2"/>
    <mergeCell ref="BA22:BC22"/>
    <mergeCell ref="BA42:BC42"/>
    <mergeCell ref="BA62:BC62"/>
    <mergeCell ref="AT62:AU62"/>
    <mergeCell ref="AV62:AW62"/>
    <mergeCell ref="BP62:BQ62"/>
    <mergeCell ref="BP2:BQ2"/>
    <mergeCell ref="BK22:BM22"/>
    <mergeCell ref="BN22:BO22"/>
    <mergeCell ref="BP22:BQ22"/>
    <mergeCell ref="BK42:BM42"/>
    <mergeCell ref="BN42:BO42"/>
    <mergeCell ref="BP42:BQ42"/>
    <mergeCell ref="BN2:BO2"/>
    <mergeCell ref="BN62:BO62"/>
  </mergeCells>
  <pageMargins left="0.7" right="0.7" top="0.75" bottom="0.75" header="0.3" footer="0.3"/>
  <pageSetup paperSize="9" scale="68" orientation="portrait" horizontalDpi="0" verticalDpi="0" r:id="rId1"/>
  <rowBreaks count="1" manualBreakCount="1">
    <brk id="60" max="16383" man="1"/>
  </rowBreaks>
  <colBreaks count="5" manualBreakCount="5">
    <brk id="10" max="1048575" man="1"/>
    <brk id="19" max="1048575" man="1"/>
    <brk id="29" max="1048575" man="1"/>
    <brk id="39" max="1048575" man="1"/>
    <brk id="49" max="1048575" man="1"/>
  </colBreaks>
  <ignoredErrors>
    <ignoredError sqref="E2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LISTE!$P$3:$P$36</xm:f>
          </x14:formula1>
          <xm:sqref>B2 BJ2 BJ22 BJ42 BJ62 AZ2 AZ22 AP42 AP62 AZ42 AZ62 AP22 AP2 AF42 AF62 V22 V2 L2 L22 B42 B62 L42 L62 B22 AF2 AF22 V42 V62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Calendrier Moselle </vt:lpstr>
      <vt:lpstr>Calendrier NV</vt:lpstr>
      <vt:lpstr>Feuil4</vt:lpstr>
      <vt:lpstr>2024-2025 EQUIPES</vt:lpstr>
      <vt:lpstr>2024-2025</vt:lpstr>
      <vt:lpstr>Feuil1</vt:lpstr>
      <vt:lpstr>LISTE</vt:lpstr>
      <vt:lpstr>Frais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2024-08-21T13:40:47Z</cp:lastPrinted>
  <dcterms:created xsi:type="dcterms:W3CDTF">2024-05-30T09:45:03Z</dcterms:created>
  <dcterms:modified xsi:type="dcterms:W3CDTF">2024-09-26T08:27:49Z</dcterms:modified>
</cp:coreProperties>
</file>